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035" windowHeight="11640"/>
  </bookViews>
  <sheets>
    <sheet name="pH_Ave" sheetId="1" r:id="rId1"/>
  </sheets>
  <calcPr calcId="145621"/>
</workbook>
</file>

<file path=xl/calcChain.xml><?xml version="1.0" encoding="utf-8"?>
<calcChain xmlns="http://schemas.openxmlformats.org/spreadsheetml/2006/main">
  <c r="I36" i="1" l="1"/>
  <c r="H36" i="1"/>
  <c r="I33" i="1"/>
  <c r="H33" i="1"/>
  <c r="E23" i="1"/>
  <c r="D23" i="1"/>
  <c r="E22" i="1"/>
  <c r="E21" i="1"/>
  <c r="D21" i="1"/>
  <c r="I20" i="1"/>
  <c r="E20" i="1"/>
  <c r="L20" i="1" s="1"/>
  <c r="D20" i="1"/>
  <c r="H20" i="1" s="1"/>
  <c r="D16" i="1"/>
  <c r="D15" i="1"/>
  <c r="D22" i="1" s="1"/>
  <c r="D14" i="1"/>
  <c r="J13" i="1"/>
  <c r="I13" i="1"/>
  <c r="K13" i="1" s="1"/>
  <c r="H13" i="1"/>
  <c r="L13" i="1" s="1"/>
  <c r="G13" i="1"/>
  <c r="D13" i="1"/>
  <c r="I40" i="1" l="1"/>
  <c r="G20" i="1"/>
  <c r="K20" i="1"/>
  <c r="J20" i="1"/>
  <c r="H40" i="1" s="1"/>
</calcChain>
</file>

<file path=xl/sharedStrings.xml><?xml version="1.0" encoding="utf-8"?>
<sst xmlns="http://schemas.openxmlformats.org/spreadsheetml/2006/main" count="45" uniqueCount="41">
  <si>
    <r>
      <t>Δt</t>
    </r>
    <r>
      <rPr>
        <vertAlign val="subscript"/>
        <sz val="11"/>
        <color theme="1"/>
        <rFont val="Arial"/>
        <family val="2"/>
      </rPr>
      <t>1</t>
    </r>
  </si>
  <si>
    <r>
      <t>Δt</t>
    </r>
    <r>
      <rPr>
        <vertAlign val="subscript"/>
        <sz val="11"/>
        <color theme="1"/>
        <rFont val="Arial"/>
        <family val="2"/>
      </rPr>
      <t>2</t>
    </r>
  </si>
  <si>
    <r>
      <t>Δt</t>
    </r>
    <r>
      <rPr>
        <vertAlign val="subscript"/>
        <sz val="11"/>
        <color theme="1"/>
        <rFont val="Arial"/>
        <family val="2"/>
      </rPr>
      <t>3</t>
    </r>
  </si>
  <si>
    <r>
      <t>Δt</t>
    </r>
    <r>
      <rPr>
        <vertAlign val="subscript"/>
        <sz val="11"/>
        <color theme="1"/>
        <rFont val="Arial"/>
        <family val="2"/>
      </rPr>
      <t>4</t>
    </r>
  </si>
  <si>
    <r>
      <t>pH</t>
    </r>
    <r>
      <rPr>
        <vertAlign val="subscript"/>
        <sz val="10"/>
        <color theme="1"/>
        <rFont val="Arial"/>
        <family val="2"/>
      </rPr>
      <t>1</t>
    </r>
  </si>
  <si>
    <r>
      <t>pH</t>
    </r>
    <r>
      <rPr>
        <vertAlign val="subscript"/>
        <sz val="10"/>
        <color theme="1"/>
        <rFont val="Arial"/>
        <family val="2"/>
      </rPr>
      <t>2</t>
    </r>
  </si>
  <si>
    <r>
      <t>pH</t>
    </r>
    <r>
      <rPr>
        <vertAlign val="subscript"/>
        <sz val="10"/>
        <color theme="1"/>
        <rFont val="Arial"/>
        <family val="2"/>
      </rPr>
      <t>3</t>
    </r>
  </si>
  <si>
    <r>
      <t>pH</t>
    </r>
    <r>
      <rPr>
        <vertAlign val="subscript"/>
        <sz val="10"/>
        <color theme="1"/>
        <rFont val="Arial"/>
        <family val="2"/>
      </rPr>
      <t>4</t>
    </r>
  </si>
  <si>
    <r>
      <t>Q</t>
    </r>
    <r>
      <rPr>
        <vertAlign val="subscript"/>
        <sz val="10"/>
        <color theme="1"/>
        <rFont val="Arial"/>
        <family val="2"/>
      </rPr>
      <t>1</t>
    </r>
  </si>
  <si>
    <r>
      <t>Q</t>
    </r>
    <r>
      <rPr>
        <vertAlign val="subscript"/>
        <sz val="10"/>
        <color theme="1"/>
        <rFont val="Arial"/>
        <family val="2"/>
      </rPr>
      <t>2</t>
    </r>
  </si>
  <si>
    <r>
      <t>Q</t>
    </r>
    <r>
      <rPr>
        <vertAlign val="subscript"/>
        <sz val="10"/>
        <color theme="1"/>
        <rFont val="Arial"/>
        <family val="2"/>
      </rPr>
      <t>3</t>
    </r>
  </si>
  <si>
    <r>
      <t>Q</t>
    </r>
    <r>
      <rPr>
        <vertAlign val="subscript"/>
        <sz val="10"/>
        <color theme="1"/>
        <rFont val="Arial"/>
        <family val="2"/>
      </rPr>
      <t>4</t>
    </r>
  </si>
  <si>
    <t>Arithmetic Daily Average = (∑pH)/n</t>
  </si>
  <si>
    <t>Enter observation time in consistent units (e.g. seconds or minutes)</t>
  </si>
  <si>
    <r>
      <t>pH</t>
    </r>
    <r>
      <rPr>
        <b/>
        <u/>
        <sz val="10"/>
        <color theme="1"/>
        <rFont val="Arial"/>
        <family val="2"/>
      </rPr>
      <t>&lt;</t>
    </r>
    <r>
      <rPr>
        <b/>
        <sz val="10"/>
        <color theme="1"/>
        <rFont val="Arial"/>
        <family val="2"/>
      </rPr>
      <t>7</t>
    </r>
  </si>
  <si>
    <t>Concentration
(molar)</t>
  </si>
  <si>
    <t>pH</t>
  </si>
  <si>
    <t>sum concentration pH&gt;=7</t>
  </si>
  <si>
    <t>sum concentration pH&lt;=7</t>
  </si>
  <si>
    <t>number conc pH&gt;=7</t>
  </si>
  <si>
    <t>number conc Ph&lt;=7</t>
  </si>
  <si>
    <t>Ave ph&gt;=7</t>
  </si>
  <si>
    <t>Ave ph &lt;=7</t>
  </si>
  <si>
    <t>Defining Conditions</t>
  </si>
  <si>
    <t>Low pH</t>
  </si>
  <si>
    <t>High pH</t>
  </si>
  <si>
    <t>Average pH</t>
  </si>
  <si>
    <r>
      <t>(2) True Daily Average</t>
    </r>
    <r>
      <rPr>
        <vertAlign val="superscript"/>
        <sz val="10"/>
        <color theme="1"/>
        <rFont val="Arial"/>
        <family val="2"/>
      </rPr>
      <t>2</t>
    </r>
    <r>
      <rPr>
        <sz val="10"/>
        <color theme="1"/>
        <rFont val="Arial"/>
        <family val="2"/>
      </rPr>
      <t xml:space="preserve"> = </t>
    </r>
  </si>
  <si>
    <t>1 - assumes constant flows and observation times</t>
  </si>
  <si>
    <t>2 - takes into account varying flows and observation times</t>
  </si>
  <si>
    <r>
      <t>Enter flows in consistent units (e.g. gpm) Leave the flows out if you want just a LOG</t>
    </r>
    <r>
      <rPr>
        <vertAlign val="subscript"/>
        <sz val="10"/>
        <color theme="1"/>
        <rFont val="Arial"/>
        <family val="2"/>
      </rPr>
      <t>10</t>
    </r>
    <r>
      <rPr>
        <sz val="10"/>
        <color theme="1"/>
        <rFont val="Arial"/>
        <family val="2"/>
      </rPr>
      <t xml:space="preserve"> average</t>
    </r>
  </si>
  <si>
    <r>
      <t>C</t>
    </r>
    <r>
      <rPr>
        <b/>
        <vertAlign val="subscript"/>
        <sz val="10"/>
        <color theme="0"/>
        <rFont val="Arial"/>
        <family val="2"/>
      </rPr>
      <t>i</t>
    </r>
    <r>
      <rPr>
        <b/>
        <sz val="10"/>
        <color theme="0"/>
        <rFont val="Arial"/>
        <family val="2"/>
      </rPr>
      <t>Δt</t>
    </r>
    <r>
      <rPr>
        <b/>
        <vertAlign val="subscript"/>
        <sz val="10"/>
        <color theme="0"/>
        <rFont val="Arial"/>
        <family val="2"/>
      </rPr>
      <t>i</t>
    </r>
    <r>
      <rPr>
        <b/>
        <sz val="10"/>
        <color theme="0"/>
        <rFont val="Arial"/>
        <family val="2"/>
      </rPr>
      <t>Q</t>
    </r>
    <r>
      <rPr>
        <b/>
        <vertAlign val="subscript"/>
        <sz val="10"/>
        <color theme="0"/>
        <rFont val="Arial"/>
        <family val="2"/>
      </rPr>
      <t>i</t>
    </r>
  </si>
  <si>
    <r>
      <t>Δt</t>
    </r>
    <r>
      <rPr>
        <b/>
        <vertAlign val="subscript"/>
        <sz val="10"/>
        <color theme="0"/>
        <rFont val="Arial"/>
        <family val="2"/>
      </rPr>
      <t>i</t>
    </r>
    <r>
      <rPr>
        <b/>
        <sz val="10"/>
        <color theme="0"/>
        <rFont val="Arial"/>
        <family val="2"/>
      </rPr>
      <t>Q</t>
    </r>
    <r>
      <rPr>
        <b/>
        <vertAlign val="subscript"/>
        <sz val="10"/>
        <color theme="0"/>
        <rFont val="Arial"/>
        <family val="2"/>
      </rPr>
      <t>i</t>
    </r>
  </si>
  <si>
    <r>
      <t>∑C</t>
    </r>
    <r>
      <rPr>
        <b/>
        <vertAlign val="subscript"/>
        <sz val="10"/>
        <color theme="0"/>
        <rFont val="Arial"/>
        <family val="2"/>
      </rPr>
      <t>i</t>
    </r>
    <r>
      <rPr>
        <b/>
        <sz val="10"/>
        <color theme="0"/>
        <rFont val="Arial"/>
        <family val="2"/>
      </rPr>
      <t>Δt</t>
    </r>
    <r>
      <rPr>
        <b/>
        <vertAlign val="subscript"/>
        <sz val="10"/>
        <color theme="0"/>
        <rFont val="Arial"/>
        <family val="2"/>
      </rPr>
      <t>i</t>
    </r>
    <r>
      <rPr>
        <b/>
        <sz val="10"/>
        <color theme="0"/>
        <rFont val="Arial"/>
        <family val="2"/>
      </rPr>
      <t>Q</t>
    </r>
    <r>
      <rPr>
        <b/>
        <vertAlign val="subscript"/>
        <sz val="10"/>
        <color theme="0"/>
        <rFont val="Arial"/>
        <family val="2"/>
      </rPr>
      <t>i</t>
    </r>
    <r>
      <rPr>
        <b/>
        <sz val="10"/>
        <color theme="0"/>
        <rFont val="Arial"/>
        <family val="2"/>
      </rPr>
      <t xml:space="preserve"> pH&gt;=7</t>
    </r>
  </si>
  <si>
    <r>
      <t>∑C</t>
    </r>
    <r>
      <rPr>
        <b/>
        <vertAlign val="subscript"/>
        <sz val="10"/>
        <color theme="0"/>
        <rFont val="Arial"/>
        <family val="2"/>
      </rPr>
      <t>i</t>
    </r>
    <r>
      <rPr>
        <b/>
        <sz val="10"/>
        <color theme="0"/>
        <rFont val="Arial"/>
        <family val="2"/>
      </rPr>
      <t>Δt</t>
    </r>
    <r>
      <rPr>
        <b/>
        <vertAlign val="subscript"/>
        <sz val="10"/>
        <color theme="0"/>
        <rFont val="Arial"/>
        <family val="2"/>
      </rPr>
      <t>i</t>
    </r>
    <r>
      <rPr>
        <b/>
        <sz val="10"/>
        <color theme="0"/>
        <rFont val="Arial"/>
        <family val="2"/>
      </rPr>
      <t>Q</t>
    </r>
    <r>
      <rPr>
        <b/>
        <vertAlign val="subscript"/>
        <sz val="10"/>
        <color theme="0"/>
        <rFont val="Arial"/>
        <family val="2"/>
      </rPr>
      <t>i</t>
    </r>
    <r>
      <rPr>
        <b/>
        <sz val="10"/>
        <color theme="0"/>
        <rFont val="Arial"/>
        <family val="2"/>
      </rPr>
      <t xml:space="preserve"> pH&lt;=7</t>
    </r>
  </si>
  <si>
    <r>
      <t>∑Δt</t>
    </r>
    <r>
      <rPr>
        <b/>
        <vertAlign val="subscript"/>
        <sz val="10"/>
        <color theme="0"/>
        <rFont val="Arial"/>
        <family val="2"/>
      </rPr>
      <t>i</t>
    </r>
    <r>
      <rPr>
        <b/>
        <sz val="10"/>
        <color theme="0"/>
        <rFont val="Arial"/>
        <family val="2"/>
      </rPr>
      <t>Q</t>
    </r>
    <r>
      <rPr>
        <b/>
        <vertAlign val="subscript"/>
        <sz val="10"/>
        <color theme="0"/>
        <rFont val="Arial"/>
        <family val="2"/>
      </rPr>
      <t>i</t>
    </r>
    <r>
      <rPr>
        <b/>
        <sz val="10"/>
        <color theme="0"/>
        <rFont val="Arial"/>
        <family val="2"/>
      </rPr>
      <t xml:space="preserve"> pH&gt;=7</t>
    </r>
  </si>
  <si>
    <r>
      <t>∑Δt</t>
    </r>
    <r>
      <rPr>
        <b/>
        <vertAlign val="subscript"/>
        <sz val="10"/>
        <color theme="0"/>
        <rFont val="Arial"/>
        <family val="2"/>
      </rPr>
      <t>i</t>
    </r>
    <r>
      <rPr>
        <b/>
        <sz val="10"/>
        <color theme="0"/>
        <rFont val="Arial"/>
        <family val="2"/>
      </rPr>
      <t>Q</t>
    </r>
    <r>
      <rPr>
        <b/>
        <vertAlign val="subscript"/>
        <sz val="10"/>
        <color theme="0"/>
        <rFont val="Arial"/>
        <family val="2"/>
      </rPr>
      <t>i</t>
    </r>
    <r>
      <rPr>
        <b/>
        <sz val="10"/>
        <color theme="0"/>
        <rFont val="Arial"/>
        <family val="2"/>
      </rPr>
      <t xml:space="preserve"> pH&lt;=7</t>
    </r>
  </si>
  <si>
    <r>
      <t>∑C</t>
    </r>
    <r>
      <rPr>
        <b/>
        <vertAlign val="subscript"/>
        <sz val="10"/>
        <color theme="0"/>
        <rFont val="Arial"/>
        <family val="2"/>
      </rPr>
      <t>i</t>
    </r>
    <r>
      <rPr>
        <b/>
        <sz val="10"/>
        <color theme="0"/>
        <rFont val="Arial"/>
        <family val="2"/>
      </rPr>
      <t>Δt</t>
    </r>
    <r>
      <rPr>
        <b/>
        <vertAlign val="subscript"/>
        <sz val="10"/>
        <color theme="0"/>
        <rFont val="Arial"/>
        <family val="2"/>
      </rPr>
      <t>i</t>
    </r>
    <r>
      <rPr>
        <b/>
        <sz val="10"/>
        <color theme="0"/>
        <rFont val="Arial"/>
        <family val="2"/>
      </rPr>
      <t>Q</t>
    </r>
    <r>
      <rPr>
        <b/>
        <vertAlign val="subscript"/>
        <sz val="10"/>
        <color theme="0"/>
        <rFont val="Arial"/>
        <family val="2"/>
      </rPr>
      <t>i</t>
    </r>
  </si>
  <si>
    <r>
      <t>∑Δt</t>
    </r>
    <r>
      <rPr>
        <b/>
        <vertAlign val="subscript"/>
        <sz val="10"/>
        <color theme="0"/>
        <rFont val="Arial"/>
        <family val="2"/>
      </rPr>
      <t>i</t>
    </r>
    <r>
      <rPr>
        <b/>
        <sz val="10"/>
        <color theme="0"/>
        <rFont val="Arial"/>
        <family val="2"/>
      </rPr>
      <t>Q</t>
    </r>
    <r>
      <rPr>
        <b/>
        <vertAlign val="subscript"/>
        <sz val="10"/>
        <color theme="0"/>
        <rFont val="Arial"/>
        <family val="2"/>
      </rPr>
      <t>i</t>
    </r>
  </si>
  <si>
    <r>
      <t>(1) True Daily Average</t>
    </r>
    <r>
      <rPr>
        <vertAlign val="superscript"/>
        <sz val="10"/>
        <color theme="1"/>
        <rFont val="Arial"/>
        <family val="2"/>
      </rPr>
      <t>1</t>
    </r>
    <r>
      <rPr>
        <sz val="10"/>
        <color theme="1"/>
        <rFont val="Arial"/>
        <family val="2"/>
      </rPr>
      <t xml:space="preserve"> =</t>
    </r>
  </si>
  <si>
    <r>
      <t>pH</t>
    </r>
    <r>
      <rPr>
        <b/>
        <u/>
        <sz val="10"/>
        <color theme="1"/>
        <rFont val="Arial"/>
        <family val="2"/>
      </rPr>
      <t>&gt;</t>
    </r>
    <r>
      <rPr>
        <b/>
        <sz val="10"/>
        <color theme="1"/>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</si>
</sst>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E+00"/>
  </numFmts>
  <fonts count="13" x14ac:knownFonts="1">
    <font>
      <sz val="10"/>
      <color theme="1"/>
      <name val="Arial"/>
      <family val="2"/>
    </font>
    <font>
      <b/>
      <sz val="10"/>
      <color theme="1"/>
      <name val="Arial"/>
      <family val="2"/>
    </font>
    <font>
      <sz val="11"/>
      <color theme="1"/>
      <name val="Arial"/>
      <family val="2"/>
    </font>
    <font>
      <vertAlign val="subscript"/>
      <sz val="11"/>
      <color theme="1"/>
      <name val="Arial"/>
      <family val="2"/>
    </font>
    <font>
      <vertAlign val="subscript"/>
      <sz val="10"/>
      <color theme="1"/>
      <name val="Arial"/>
      <family val="2"/>
    </font>
    <font>
      <b/>
      <u/>
      <sz val="10"/>
      <color theme="1"/>
      <name val="Arial"/>
      <family val="2"/>
    </font>
    <font>
      <vertAlign val="superscript"/>
      <sz val="10"/>
      <color theme="1"/>
      <name val="Arial"/>
      <family val="2"/>
    </font>
    <font>
      <sz val="10"/>
      <color theme="0"/>
      <name val="Arial"/>
      <family val="2"/>
    </font>
    <font>
      <sz val="10"/>
      <color theme="5" tint="-0.249977111117893"/>
      <name val="Arial"/>
      <family val="2"/>
    </font>
    <font>
      <b/>
      <u/>
      <sz val="12"/>
      <color theme="5" tint="-0.249977111117893"/>
      <name val="Arial"/>
      <family val="2"/>
    </font>
    <font>
      <b/>
      <sz val="10"/>
      <color theme="0"/>
      <name val="Arial"/>
      <family val="2"/>
    </font>
    <font>
      <sz val="10"/>
      <name val="Arial"/>
      <family val="2"/>
    </font>
    <font>
      <b/>
      <vertAlign val="subscript"/>
      <sz val="10"/>
      <color theme="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0" fillId="0" borderId="0" xfId="0" applyAlignment="1">
      <alignment horizontal="left" indent="1"/>
    </xf>
    <xf numFmtId="0" fontId="2" fillId="0" borderId="0" xfId="0" applyFont="1" applyAlignment="1">
      <alignment horizontal="left" indent="1"/>
    </xf>
    <xf numFmtId="0" fontId="0" fillId="2" borderId="0" xfId="0" applyFill="1"/>
    <xf numFmtId="0" fontId="1" fillId="2" borderId="1" xfId="0" applyFont="1" applyFill="1" applyBorder="1" applyAlignment="1">
      <alignment horizontal="center"/>
    </xf>
    <xf numFmtId="0" fontId="0" fillId="3" borderId="0" xfId="0" applyFill="1"/>
    <xf numFmtId="0" fontId="0" fillId="4" borderId="0" xfId="0" applyFill="1"/>
    <xf numFmtId="0" fontId="0" fillId="0" borderId="0" xfId="0" applyFont="1" applyAlignment="1">
      <alignment horizontal="center" wrapText="1"/>
    </xf>
    <xf numFmtId="0" fontId="9" fillId="0" borderId="2" xfId="0" applyFont="1" applyBorder="1" applyAlignment="1">
      <alignment horizontal="left"/>
    </xf>
    <xf numFmtId="0" fontId="8" fillId="0" borderId="3" xfId="0" applyFont="1" applyBorder="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2" fontId="0" fillId="0" borderId="1" xfId="0" applyNumberFormat="1" applyFill="1" applyBorder="1" applyAlignment="1">
      <alignment horizontal="center"/>
    </xf>
    <xf numFmtId="49" fontId="1" fillId="0" borderId="8" xfId="0" applyNumberFormat="1" applyFont="1" applyBorder="1" applyAlignment="1">
      <alignment horizontal="centerContinuous"/>
    </xf>
    <xf numFmtId="49" fontId="0" fillId="0" borderId="9" xfId="0" applyNumberFormat="1" applyBorder="1" applyAlignment="1">
      <alignment horizontal="centerContinuous"/>
    </xf>
    <xf numFmtId="2" fontId="0" fillId="0" borderId="10" xfId="0" applyNumberFormat="1" applyFill="1" applyBorder="1" applyAlignment="1">
      <alignment horizontal="center"/>
    </xf>
    <xf numFmtId="2" fontId="1" fillId="3" borderId="11" xfId="0" applyNumberFormat="1" applyFont="1" applyFill="1" applyBorder="1" applyAlignment="1">
      <alignment horizontal="center"/>
    </xf>
    <xf numFmtId="2" fontId="1" fillId="4" borderId="11" xfId="0" applyNumberFormat="1" applyFont="1" applyFill="1" applyBorder="1" applyAlignment="1">
      <alignment horizontal="center"/>
    </xf>
    <xf numFmtId="2" fontId="0" fillId="5" borderId="9" xfId="0" applyNumberFormat="1" applyFill="1" applyBorder="1"/>
    <xf numFmtId="2" fontId="0" fillId="5" borderId="7" xfId="0" applyNumberFormat="1" applyFill="1" applyBorder="1" applyAlignment="1">
      <alignment horizontal="center"/>
    </xf>
    <xf numFmtId="2" fontId="0" fillId="5" borderId="3" xfId="0" applyNumberFormat="1" applyFill="1" applyBorder="1" applyAlignment="1">
      <alignment horizontal="center"/>
    </xf>
    <xf numFmtId="0" fontId="0" fillId="0" borderId="0" xfId="0" applyFill="1"/>
    <xf numFmtId="0" fontId="0" fillId="0" borderId="1" xfId="0" applyBorder="1" applyAlignment="1" applyProtection="1">
      <alignment horizontal="center"/>
      <protection locked="0"/>
    </xf>
    <xf numFmtId="164" fontId="7"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xf numFmtId="11" fontId="7" fillId="0" borderId="0" xfId="0" applyNumberFormat="1" applyFont="1" applyFill="1" applyAlignment="1">
      <alignment horizontal="center"/>
    </xf>
    <xf numFmtId="164" fontId="7" fillId="0" borderId="0" xfId="0" applyNumberFormat="1" applyFont="1" applyFill="1"/>
    <xf numFmtId="11" fontId="7" fillId="0" borderId="0" xfId="0" applyNumberFormat="1" applyFont="1" applyFill="1" applyBorder="1" applyAlignment="1">
      <alignment horizontal="left" indent="1"/>
    </xf>
    <xf numFmtId="11" fontId="7" fillId="0" borderId="0" xfId="0" applyNumberFormat="1" applyFont="1" applyFill="1"/>
    <xf numFmtId="0" fontId="11" fillId="0" borderId="0" xfId="0" applyFont="1"/>
    <xf numFmtId="0" fontId="10" fillId="0" borderId="0" xfId="0" applyFont="1" applyFill="1" applyAlignment="1">
      <alignment horizontal="center" wrapText="1"/>
    </xf>
    <xf numFmtId="0" fontId="10" fillId="0" borderId="0" xfId="0" applyFont="1" applyFill="1"/>
    <xf numFmtId="49" fontId="10" fillId="0" borderId="0" xfId="0" applyNumberFormat="1" applyFont="1" applyFill="1" applyAlignment="1">
      <alignment wrapText="1"/>
    </xf>
    <xf numFmtId="0" fontId="10" fillId="0" borderId="0" xfId="0" applyFont="1" applyFill="1" applyAlignment="1">
      <alignment wrapText="1"/>
    </xf>
    <xf numFmtId="0" fontId="7" fillId="0" borderId="0" xfId="0" applyFont="1"/>
    <xf numFmtId="49" fontId="10" fillId="0" borderId="0" xfId="0" applyNumberFormat="1" applyFont="1" applyFill="1" applyAlignment="1">
      <alignment horizontal="center" wrapText="1"/>
    </xf>
    <xf numFmtId="49" fontId="10" fillId="0" borderId="0" xfId="0" applyNumberFormat="1" applyFont="1" applyFill="1" applyAlignment="1">
      <alignment horizontal="left" vertical="center" wrapText="1"/>
    </xf>
    <xf numFmtId="0" fontId="0" fillId="3" borderId="0" xfId="0" applyFont="1" applyFill="1"/>
    <xf numFmtId="0" fontId="0" fillId="2" borderId="0" xfId="0" applyFont="1" applyFill="1"/>
    <xf numFmtId="2" fontId="0" fillId="5" borderId="8" xfId="0" applyNumberFormat="1" applyFill="1" applyBorder="1"/>
    <xf numFmtId="2" fontId="0" fillId="5" borderId="2" xfId="0" applyNumberFormat="1" applyFill="1" applyBorder="1" applyAlignment="1">
      <alignment horizontal="center"/>
    </xf>
    <xf numFmtId="2" fontId="0" fillId="5" borderId="6" xfId="0" applyNumberFormat="1" applyFill="1" applyBorder="1" applyAlignment="1">
      <alignment horizontal="center"/>
    </xf>
    <xf numFmtId="0" fontId="0" fillId="0" borderId="0" xfId="0" applyAlignment="1">
      <alignment horizontal="left" indent="2"/>
    </xf>
    <xf numFmtId="0" fontId="0" fillId="0" borderId="11" xfId="0" applyBorder="1" applyAlignment="1" applyProtection="1">
      <alignment horizontal="center"/>
      <protection locked="0"/>
    </xf>
    <xf numFmtId="0" fontId="0" fillId="0" borderId="1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2" xfId="0" applyNumberFormat="1" applyFont="1" applyBorder="1" applyAlignment="1">
      <alignment horizontal="left" vertical="center" wrapText="1"/>
    </xf>
    <xf numFmtId="0" fontId="0" fillId="0" borderId="3"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2" xfId="0" applyFont="1" applyBorder="1" applyAlignment="1">
      <alignment wrapText="1"/>
    </xf>
  </cellXfs>
  <cellStyles count="1">
    <cellStyle name="Normal" xfId="0" builtinId="0"/>
  </cellStyles>
  <dxfs count="2">
    <dxf>
      <font>
        <b/>
        <i val="0"/>
        <color rgb="FFFF0000"/>
      </font>
      <fill>
        <patternFill>
          <bgColor theme="9" tint="0.39994506668294322"/>
        </patternFill>
      </fill>
    </dxf>
    <dxf>
      <font>
        <b/>
        <i val="0"/>
        <strike val="0"/>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95250</xdr:rowOff>
    </xdr:from>
    <xdr:to>
      <xdr:col>9</xdr:col>
      <xdr:colOff>1</xdr:colOff>
      <xdr:row>4</xdr:row>
      <xdr:rowOff>85725</xdr:rowOff>
    </xdr:to>
    <xdr:sp macro="" textlink="">
      <xdr:nvSpPr>
        <xdr:cNvPr id="2" name="TextBox 1"/>
        <xdr:cNvSpPr txBox="1"/>
      </xdr:nvSpPr>
      <xdr:spPr>
        <a:xfrm>
          <a:off x="2438401" y="95250"/>
          <a:ext cx="7620000" cy="638175"/>
        </a:xfrm>
        <a:prstGeom prst="rect">
          <a:avLst/>
        </a:prstGeom>
        <a:solidFill>
          <a:schemeClr val="accent3">
            <a:lumMod val="40000"/>
            <a:lumOff val="60000"/>
            <a:alpha val="4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latin typeface="Arial" pitchFamily="34" charset="0"/>
              <a:cs typeface="Arial" pitchFamily="34" charset="0"/>
            </a:rPr>
            <a:t>This is a simple tool</a:t>
          </a:r>
          <a:r>
            <a:rPr lang="en-US" sz="1100" baseline="0">
              <a:solidFill>
                <a:schemeClr val="accent1">
                  <a:lumMod val="75000"/>
                </a:schemeClr>
              </a:solidFill>
              <a:latin typeface="Arial" pitchFamily="34" charset="0"/>
              <a:cs typeface="Arial" pitchFamily="34" charset="0"/>
            </a:rPr>
            <a:t> for evaluating the draft pH average FAQ.  You can enter up to four pH values and optional associated stormwater flows and observation times. The worksheet will determine the average daily pH based upon a simple arithmetic average following the draft FAQ. </a:t>
          </a:r>
          <a:endParaRPr lang="en-US" sz="1100"/>
        </a:p>
      </xdr:txBody>
    </xdr:sp>
    <xdr:clientData/>
  </xdr:twoCellAnchor>
  <xdr:oneCellAnchor>
    <xdr:from>
      <xdr:col>2</xdr:col>
      <xdr:colOff>781050</xdr:colOff>
      <xdr:row>34</xdr:row>
      <xdr:rowOff>52387</xdr:rowOff>
    </xdr:from>
    <xdr:ext cx="1343025" cy="474041"/>
    <mc:AlternateContent xmlns:mc="http://schemas.openxmlformats.org/markup-compatibility/2006" xmlns:a14="http://schemas.microsoft.com/office/drawing/2010/main">
      <mc:Choice Requires="a14">
        <xdr:sp macro="" textlink="">
          <xdr:nvSpPr>
            <xdr:cNvPr id="3" name="TextBox 2"/>
            <xdr:cNvSpPr txBox="1"/>
          </xdr:nvSpPr>
          <xdr:spPr>
            <a:xfrm>
              <a:off x="3829050" y="7253287"/>
              <a:ext cx="1343025" cy="47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a:ea typeface="+mn-ea"/>
                        <a:cs typeface="+mn-cs"/>
                      </a:rPr>
                      <m:t>−</m:t>
                    </m:r>
                    <m:func>
                      <m:funcPr>
                        <m:ctrlPr>
                          <a:rPr lang="en-US" sz="1100" i="1">
                            <a:solidFill>
                              <a:schemeClr val="tx1"/>
                            </a:solidFill>
                            <a:effectLst/>
                            <a:latin typeface="Cambria Math"/>
                            <a:ea typeface="+mn-ea"/>
                            <a:cs typeface="+mn-cs"/>
                          </a:rPr>
                        </m:ctrlPr>
                      </m:funcPr>
                      <m:fName>
                        <m:sSub>
                          <m:sSubPr>
                            <m:ctrlPr>
                              <a:rPr lang="en-US" sz="1100" i="1">
                                <a:solidFill>
                                  <a:schemeClr val="tx1"/>
                                </a:solidFill>
                                <a:effectLst/>
                                <a:latin typeface="Cambria Math"/>
                                <a:ea typeface="+mn-ea"/>
                                <a:cs typeface="+mn-cs"/>
                              </a:rPr>
                            </m:ctrlPr>
                          </m:sSubPr>
                          <m:e>
                            <m:r>
                              <m:rPr>
                                <m:sty m:val="p"/>
                              </m:rPr>
                              <a:rPr lang="en-US" sz="1100">
                                <a:solidFill>
                                  <a:schemeClr val="tx1"/>
                                </a:solidFill>
                                <a:effectLst/>
                                <a:latin typeface="Cambria Math"/>
                                <a:ea typeface="+mn-ea"/>
                                <a:cs typeface="+mn-cs"/>
                              </a:rPr>
                              <m:t>log</m:t>
                            </m:r>
                          </m:e>
                          <m:sub>
                            <m:r>
                              <a:rPr lang="en-US" sz="1100" i="1">
                                <a:solidFill>
                                  <a:schemeClr val="tx1"/>
                                </a:solidFill>
                                <a:effectLst/>
                                <a:latin typeface="Cambria Math"/>
                                <a:ea typeface="+mn-ea"/>
                                <a:cs typeface="+mn-cs"/>
                              </a:rPr>
                              <m:t>10</m:t>
                            </m:r>
                          </m:sub>
                        </m:sSub>
                      </m:fName>
                      <m:e>
                        <m:d>
                          <m:dPr>
                            <m:begChr m:val="["/>
                            <m:endChr m:val="]"/>
                            <m:ctrlPr>
                              <a:rPr lang="en-US" sz="1100" i="1">
                                <a:solidFill>
                                  <a:schemeClr val="tx1"/>
                                </a:solidFill>
                                <a:effectLst/>
                                <a:latin typeface="Cambria Math"/>
                                <a:ea typeface="+mn-ea"/>
                                <a:cs typeface="+mn-cs"/>
                              </a:rPr>
                            </m:ctrlPr>
                          </m:dPr>
                          <m:e>
                            <m:f>
                              <m:fPr>
                                <m:ctrlPr>
                                  <a:rPr lang="en-US" sz="1100" i="1">
                                    <a:solidFill>
                                      <a:schemeClr val="tx1"/>
                                    </a:solidFill>
                                    <a:effectLst/>
                                    <a:latin typeface="Cambria Math"/>
                                    <a:ea typeface="+mn-ea"/>
                                    <a:cs typeface="+mn-cs"/>
                                  </a:rPr>
                                </m:ctrlPr>
                              </m:fPr>
                              <m:num>
                                <m:r>
                                  <a:rPr lang="en-US" sz="1100" i="1">
                                    <a:solidFill>
                                      <a:schemeClr val="tx1"/>
                                    </a:solidFill>
                                    <a:effectLst/>
                                    <a:latin typeface="Cambria Math"/>
                                    <a:ea typeface="+mn-ea"/>
                                    <a:cs typeface="+mn-cs"/>
                                  </a:rPr>
                                  <m:t>∑</m:t>
                                </m:r>
                                <m:r>
                                  <a:rPr lang="en-US" sz="1100" b="0" i="1">
                                    <a:solidFill>
                                      <a:schemeClr val="tx1"/>
                                    </a:solidFill>
                                    <a:effectLst/>
                                    <a:latin typeface="Cambria Math"/>
                                    <a:ea typeface="+mn-ea"/>
                                    <a:cs typeface="+mn-cs"/>
                                  </a:rPr>
                                  <m:t>𝐶</m:t>
                                </m:r>
                                <m:r>
                                  <a:rPr lang="en-US" sz="1100" b="0" i="1" baseline="-25000">
                                    <a:solidFill>
                                      <a:schemeClr val="tx1"/>
                                    </a:solidFill>
                                    <a:effectLst/>
                                    <a:latin typeface="Cambria Math"/>
                                    <a:ea typeface="+mn-ea"/>
                                    <a:cs typeface="+mn-cs"/>
                                  </a:rPr>
                                  <m:t>𝑖</m:t>
                                </m:r>
                                <m:r>
                                  <a:rPr lang="en-US" sz="1100" i="1">
                                    <a:solidFill>
                                      <a:schemeClr val="tx1"/>
                                    </a:solidFill>
                                    <a:effectLst/>
                                    <a:latin typeface="Cambria Math"/>
                                    <a:ea typeface="+mn-ea"/>
                                    <a:cs typeface="+mn-cs"/>
                                  </a:rPr>
                                  <m:t> </m:t>
                                </m:r>
                              </m:num>
                              <m:den>
                                <m:r>
                                  <a:rPr lang="en-US" sz="1100" i="1">
                                    <a:solidFill>
                                      <a:schemeClr val="tx1"/>
                                    </a:solidFill>
                                    <a:effectLst/>
                                    <a:latin typeface="Cambria Math"/>
                                    <a:ea typeface="+mn-ea"/>
                                    <a:cs typeface="+mn-cs"/>
                                  </a:rPr>
                                  <m:t>  </m:t>
                                </m:r>
                                <m:r>
                                  <a:rPr lang="en-US" sz="1100" i="1">
                                    <a:solidFill>
                                      <a:schemeClr val="tx1"/>
                                    </a:solidFill>
                                    <a:effectLst/>
                                    <a:latin typeface="Cambria Math"/>
                                    <a:ea typeface="+mn-ea"/>
                                    <a:cs typeface="+mn-cs"/>
                                  </a:rPr>
                                  <m:t>𝑛</m:t>
                                </m:r>
                              </m:den>
                            </m:f>
                          </m:e>
                        </m:d>
                      </m:e>
                    </m:func>
                  </m:oMath>
                </m:oMathPara>
              </a14:m>
              <a:endParaRPr lang="en-US" sz="1100"/>
            </a:p>
          </xdr:txBody>
        </xdr:sp>
      </mc:Choice>
      <mc:Fallback xmlns="">
        <xdr:sp macro="" textlink="">
          <xdr:nvSpPr>
            <xdr:cNvPr id="3" name="TextBox 2"/>
            <xdr:cNvSpPr txBox="1"/>
          </xdr:nvSpPr>
          <xdr:spPr>
            <a:xfrm>
              <a:off x="3829050" y="7253287"/>
              <a:ext cx="1343025" cy="47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solidFill>
                    <a:schemeClr val="tx1"/>
                  </a:solidFill>
                  <a:effectLst/>
                  <a:latin typeface="Cambria Math"/>
                  <a:ea typeface="+mn-ea"/>
                  <a:cs typeface="+mn-cs"/>
                </a:rPr>
                <a:t>−log_10⁡[(∑</a:t>
              </a:r>
              <a:r>
                <a:rPr lang="en-US" sz="1100" b="0" i="0">
                  <a:solidFill>
                    <a:schemeClr val="tx1"/>
                  </a:solidFill>
                  <a:effectLst/>
                  <a:latin typeface="Cambria Math"/>
                  <a:ea typeface="+mn-ea"/>
                  <a:cs typeface="+mn-cs"/>
                </a:rPr>
                <a:t>𝐶</a:t>
              </a:r>
              <a:r>
                <a:rPr lang="en-US" sz="1100" b="0" i="0" baseline="-25000">
                  <a:solidFill>
                    <a:schemeClr val="tx1"/>
                  </a:solidFill>
                  <a:effectLst/>
                  <a:latin typeface="Cambria Math"/>
                  <a:ea typeface="+mn-ea"/>
                  <a:cs typeface="+mn-cs"/>
                </a:rPr>
                <a:t>𝑖</a:t>
              </a:r>
              <a:r>
                <a:rPr lang="en-US" sz="1100" i="0">
                  <a:solidFill>
                    <a:schemeClr val="tx1"/>
                  </a:solidFill>
                  <a:effectLst/>
                  <a:latin typeface="Cambria Math"/>
                  <a:ea typeface="+mn-ea"/>
                  <a:cs typeface="+mn-cs"/>
                </a:rPr>
                <a:t> )/(  𝑛)]</a:t>
              </a:r>
              <a:endParaRPr lang="en-US" sz="1100"/>
            </a:p>
          </xdr:txBody>
        </xdr:sp>
      </mc:Fallback>
    </mc:AlternateContent>
    <xdr:clientData/>
  </xdr:oneCellAnchor>
  <xdr:oneCellAnchor>
    <xdr:from>
      <xdr:col>2</xdr:col>
      <xdr:colOff>771524</xdr:colOff>
      <xdr:row>38</xdr:row>
      <xdr:rowOff>19050</xdr:rowOff>
    </xdr:from>
    <xdr:ext cx="1362075" cy="474041"/>
    <mc:AlternateContent xmlns:mc="http://schemas.openxmlformats.org/markup-compatibility/2006" xmlns:a14="http://schemas.microsoft.com/office/drawing/2010/main">
      <mc:Choice Requires="a14">
        <xdr:sp macro="" textlink="">
          <xdr:nvSpPr>
            <xdr:cNvPr id="4" name="TextBox 3"/>
            <xdr:cNvSpPr txBox="1"/>
          </xdr:nvSpPr>
          <xdr:spPr>
            <a:xfrm>
              <a:off x="3819524" y="7915275"/>
              <a:ext cx="1362075" cy="47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a:ea typeface="+mn-ea"/>
                        <a:cs typeface="+mn-cs"/>
                      </a:rPr>
                      <m:t>−</m:t>
                    </m:r>
                    <m:func>
                      <m:funcPr>
                        <m:ctrlPr>
                          <a:rPr lang="en-US" sz="1100" i="1">
                            <a:solidFill>
                              <a:schemeClr val="tx1"/>
                            </a:solidFill>
                            <a:effectLst/>
                            <a:latin typeface="Cambria Math"/>
                            <a:ea typeface="+mn-ea"/>
                            <a:cs typeface="+mn-cs"/>
                          </a:rPr>
                        </m:ctrlPr>
                      </m:funcPr>
                      <m:fName>
                        <m:sSub>
                          <m:sSubPr>
                            <m:ctrlPr>
                              <a:rPr lang="en-US" sz="1100" i="1">
                                <a:solidFill>
                                  <a:schemeClr val="tx1"/>
                                </a:solidFill>
                                <a:effectLst/>
                                <a:latin typeface="Cambria Math"/>
                                <a:ea typeface="+mn-ea"/>
                                <a:cs typeface="+mn-cs"/>
                              </a:rPr>
                            </m:ctrlPr>
                          </m:sSubPr>
                          <m:e>
                            <m:r>
                              <m:rPr>
                                <m:sty m:val="p"/>
                              </m:rPr>
                              <a:rPr lang="en-US" sz="1100">
                                <a:solidFill>
                                  <a:schemeClr val="tx1"/>
                                </a:solidFill>
                                <a:effectLst/>
                                <a:latin typeface="Cambria Math"/>
                                <a:ea typeface="+mn-ea"/>
                                <a:cs typeface="+mn-cs"/>
                              </a:rPr>
                              <m:t>log</m:t>
                            </m:r>
                          </m:e>
                          <m:sub>
                            <m:r>
                              <a:rPr lang="en-US" sz="1100" i="1">
                                <a:solidFill>
                                  <a:schemeClr val="tx1"/>
                                </a:solidFill>
                                <a:effectLst/>
                                <a:latin typeface="Cambria Math"/>
                                <a:ea typeface="+mn-ea"/>
                                <a:cs typeface="+mn-cs"/>
                              </a:rPr>
                              <m:t>10</m:t>
                            </m:r>
                          </m:sub>
                        </m:sSub>
                      </m:fName>
                      <m:e>
                        <m:d>
                          <m:dPr>
                            <m:begChr m:val="["/>
                            <m:endChr m:val="]"/>
                            <m:ctrlPr>
                              <a:rPr lang="en-US" sz="1100" i="1">
                                <a:solidFill>
                                  <a:schemeClr val="tx1"/>
                                </a:solidFill>
                                <a:effectLst/>
                                <a:latin typeface="Cambria Math"/>
                                <a:ea typeface="+mn-ea"/>
                                <a:cs typeface="+mn-cs"/>
                              </a:rPr>
                            </m:ctrlPr>
                          </m:dPr>
                          <m:e>
                            <m:f>
                              <m:fPr>
                                <m:ctrlPr>
                                  <a:rPr lang="en-US" sz="1100" i="1">
                                    <a:solidFill>
                                      <a:schemeClr val="tx1"/>
                                    </a:solidFill>
                                    <a:effectLst/>
                                    <a:latin typeface="Cambria Math"/>
                                    <a:ea typeface="+mn-ea"/>
                                    <a:cs typeface="+mn-cs"/>
                                  </a:rPr>
                                </m:ctrlPr>
                              </m:fPr>
                              <m:num>
                                <m:sSub>
                                  <m:sSubPr>
                                    <m:ctrlPr>
                                      <a:rPr lang="en-US" sz="1100" i="1">
                                        <a:solidFill>
                                          <a:schemeClr val="tx1"/>
                                        </a:solidFill>
                                        <a:effectLst/>
                                        <a:latin typeface="Cambria Math"/>
                                        <a:ea typeface="+mn-ea"/>
                                        <a:cs typeface="+mn-cs"/>
                                      </a:rPr>
                                    </m:ctrlPr>
                                  </m:sSubPr>
                                  <m:e>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𝐶</m:t>
                                    </m:r>
                                  </m:e>
                                  <m:sub>
                                    <m:r>
                                      <a:rPr lang="en-US" sz="1100" b="0" i="1">
                                        <a:solidFill>
                                          <a:schemeClr val="tx1"/>
                                        </a:solidFill>
                                        <a:effectLst/>
                                        <a:latin typeface="Cambria Math"/>
                                        <a:ea typeface="+mn-ea"/>
                                        <a:cs typeface="+mn-cs"/>
                                      </a:rPr>
                                      <m:t>𝑖</m:t>
                                    </m:r>
                                  </m:sub>
                                </m:sSub>
                                <m:r>
                                  <a:rPr lang="en-US" sz="1100" i="1">
                                    <a:solidFill>
                                      <a:schemeClr val="tx1"/>
                                    </a:solidFill>
                                    <a:effectLst/>
                                    <a:latin typeface="Cambria Math"/>
                                    <a:ea typeface="+mn-ea"/>
                                    <a:cs typeface="+mn-cs"/>
                                  </a:rPr>
                                  <m:t>∆</m:t>
                                </m:r>
                                <m:sSub>
                                  <m:sSubPr>
                                    <m:ctrlPr>
                                      <a:rPr lang="en-US" sz="1100" i="1">
                                        <a:solidFill>
                                          <a:schemeClr val="tx1"/>
                                        </a:solidFill>
                                        <a:effectLst/>
                                        <a:latin typeface="Cambria Math"/>
                                        <a:ea typeface="+mn-ea"/>
                                        <a:cs typeface="+mn-cs"/>
                                      </a:rPr>
                                    </m:ctrlPr>
                                  </m:sSubPr>
                                  <m:e>
                                    <m:r>
                                      <a:rPr lang="en-US" sz="1100" i="1">
                                        <a:solidFill>
                                          <a:schemeClr val="tx1"/>
                                        </a:solidFill>
                                        <a:effectLst/>
                                        <a:latin typeface="Cambria Math"/>
                                        <a:ea typeface="+mn-ea"/>
                                        <a:cs typeface="+mn-cs"/>
                                      </a:rPr>
                                      <m:t>𝑡</m:t>
                                    </m:r>
                                  </m:e>
                                  <m:sub>
                                    <m:r>
                                      <a:rPr lang="en-US" sz="1100" b="0" i="1">
                                        <a:solidFill>
                                          <a:schemeClr val="tx1"/>
                                        </a:solidFill>
                                        <a:effectLst/>
                                        <a:latin typeface="Cambria Math"/>
                                        <a:ea typeface="+mn-ea"/>
                                        <a:cs typeface="+mn-cs"/>
                                      </a:rPr>
                                      <m:t>𝑖</m:t>
                                    </m:r>
                                  </m:sub>
                                </m:sSub>
                                <m:r>
                                  <a:rPr lang="en-US" sz="1100" i="1">
                                    <a:solidFill>
                                      <a:schemeClr val="tx1"/>
                                    </a:solidFill>
                                    <a:effectLst/>
                                    <a:latin typeface="Cambria Math"/>
                                    <a:ea typeface="+mn-ea"/>
                                    <a:cs typeface="+mn-cs"/>
                                  </a:rPr>
                                  <m:t> </m:t>
                                </m:r>
                                <m:sSub>
                                  <m:sSubPr>
                                    <m:ctrlPr>
                                      <a:rPr lang="en-US" sz="1100" i="1">
                                        <a:solidFill>
                                          <a:schemeClr val="tx1"/>
                                        </a:solidFill>
                                        <a:effectLst/>
                                        <a:latin typeface="Cambria Math"/>
                                        <a:ea typeface="+mn-ea"/>
                                        <a:cs typeface="+mn-cs"/>
                                      </a:rPr>
                                    </m:ctrlPr>
                                  </m:sSubPr>
                                  <m:e>
                                    <m:r>
                                      <a:rPr lang="en-US" sz="1100" i="1">
                                        <a:solidFill>
                                          <a:schemeClr val="tx1"/>
                                        </a:solidFill>
                                        <a:effectLst/>
                                        <a:latin typeface="Cambria Math"/>
                                        <a:ea typeface="+mn-ea"/>
                                        <a:cs typeface="+mn-cs"/>
                                      </a:rPr>
                                      <m:t>𝑄</m:t>
                                    </m:r>
                                  </m:e>
                                  <m:sub>
                                    <m:r>
                                      <a:rPr lang="en-US" sz="1100" b="0" i="1">
                                        <a:solidFill>
                                          <a:schemeClr val="tx1"/>
                                        </a:solidFill>
                                        <a:effectLst/>
                                        <a:latin typeface="Cambria Math"/>
                                        <a:ea typeface="+mn-ea"/>
                                        <a:cs typeface="+mn-cs"/>
                                      </a:rPr>
                                      <m:t>𝑖</m:t>
                                    </m:r>
                                  </m:sub>
                                </m:sSub>
                                <m:r>
                                  <a:rPr lang="en-US" sz="1100" i="1">
                                    <a:solidFill>
                                      <a:schemeClr val="tx1"/>
                                    </a:solidFill>
                                    <a:effectLst/>
                                    <a:latin typeface="Cambria Math"/>
                                    <a:ea typeface="+mn-ea"/>
                                    <a:cs typeface="+mn-cs"/>
                                  </a:rPr>
                                  <m:t> </m:t>
                                </m:r>
                              </m:num>
                              <m:den>
                                <m:r>
                                  <a:rPr lang="en-US" sz="1100" i="1">
                                    <a:solidFill>
                                      <a:schemeClr val="tx1"/>
                                    </a:solidFill>
                                    <a:effectLst/>
                                    <a:latin typeface="Cambria Math"/>
                                    <a:ea typeface="+mn-ea"/>
                                    <a:cs typeface="+mn-cs"/>
                                  </a:rPr>
                                  <m:t>  ∑∆</m:t>
                                </m:r>
                                <m:sSub>
                                  <m:sSubPr>
                                    <m:ctrlPr>
                                      <a:rPr lang="en-US" sz="1100" i="1">
                                        <a:solidFill>
                                          <a:schemeClr val="tx1"/>
                                        </a:solidFill>
                                        <a:effectLst/>
                                        <a:latin typeface="Cambria Math"/>
                                        <a:ea typeface="+mn-ea"/>
                                        <a:cs typeface="+mn-cs"/>
                                      </a:rPr>
                                    </m:ctrlPr>
                                  </m:sSubPr>
                                  <m:e>
                                    <m:r>
                                      <a:rPr lang="en-US" sz="1100" i="1">
                                        <a:solidFill>
                                          <a:schemeClr val="tx1"/>
                                        </a:solidFill>
                                        <a:effectLst/>
                                        <a:latin typeface="Cambria Math"/>
                                        <a:ea typeface="+mn-ea"/>
                                        <a:cs typeface="+mn-cs"/>
                                      </a:rPr>
                                      <m:t>𝑡</m:t>
                                    </m:r>
                                  </m:e>
                                  <m:sub>
                                    <m:r>
                                      <a:rPr lang="en-US" sz="1100" b="0" i="1">
                                        <a:solidFill>
                                          <a:schemeClr val="tx1"/>
                                        </a:solidFill>
                                        <a:effectLst/>
                                        <a:latin typeface="Cambria Math"/>
                                        <a:ea typeface="+mn-ea"/>
                                        <a:cs typeface="+mn-cs"/>
                                      </a:rPr>
                                      <m:t>𝑖</m:t>
                                    </m:r>
                                  </m:sub>
                                </m:sSub>
                                <m:sSub>
                                  <m:sSubPr>
                                    <m:ctrlPr>
                                      <a:rPr lang="en-US" sz="1100" i="1">
                                        <a:solidFill>
                                          <a:schemeClr val="tx1"/>
                                        </a:solidFill>
                                        <a:effectLst/>
                                        <a:latin typeface="Cambria Math"/>
                                        <a:ea typeface="+mn-ea"/>
                                        <a:cs typeface="+mn-cs"/>
                                      </a:rPr>
                                    </m:ctrlPr>
                                  </m:sSubPr>
                                  <m:e>
                                    <m:r>
                                      <a:rPr lang="en-US" sz="1100" i="1">
                                        <a:solidFill>
                                          <a:schemeClr val="tx1"/>
                                        </a:solidFill>
                                        <a:effectLst/>
                                        <a:latin typeface="Cambria Math"/>
                                        <a:ea typeface="+mn-ea"/>
                                        <a:cs typeface="+mn-cs"/>
                                      </a:rPr>
                                      <m:t>𝑄</m:t>
                                    </m:r>
                                  </m:e>
                                  <m:sub>
                                    <m:r>
                                      <a:rPr lang="en-US" sz="1100" b="0" i="1">
                                        <a:solidFill>
                                          <a:schemeClr val="tx1"/>
                                        </a:solidFill>
                                        <a:effectLst/>
                                        <a:latin typeface="Cambria Math"/>
                                        <a:ea typeface="+mn-ea"/>
                                        <a:cs typeface="+mn-cs"/>
                                      </a:rPr>
                                      <m:t>𝑖</m:t>
                                    </m:r>
                                  </m:sub>
                                </m:sSub>
                              </m:den>
                            </m:f>
                          </m:e>
                        </m:d>
                      </m:e>
                    </m:func>
                  </m:oMath>
                </m:oMathPara>
              </a14:m>
              <a:endParaRPr lang="en-US" sz="1100"/>
            </a:p>
          </xdr:txBody>
        </xdr:sp>
      </mc:Choice>
      <mc:Fallback xmlns="">
        <xdr:sp macro="" textlink="">
          <xdr:nvSpPr>
            <xdr:cNvPr id="4" name="TextBox 3"/>
            <xdr:cNvSpPr txBox="1"/>
          </xdr:nvSpPr>
          <xdr:spPr>
            <a:xfrm>
              <a:off x="3819524" y="7915275"/>
              <a:ext cx="1362075" cy="47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solidFill>
                    <a:schemeClr val="tx1"/>
                  </a:solidFill>
                  <a:effectLst/>
                  <a:latin typeface="Cambria Math"/>
                  <a:ea typeface="+mn-ea"/>
                  <a:cs typeface="+mn-cs"/>
                </a:rPr>
                <a:t>−log_10⁡[(〖∑𝐶〗_</a:t>
              </a:r>
              <a:r>
                <a:rPr lang="en-US" sz="1100" b="0" i="0">
                  <a:solidFill>
                    <a:schemeClr val="tx1"/>
                  </a:solidFill>
                  <a:effectLst/>
                  <a:latin typeface="Cambria Math"/>
                  <a:ea typeface="+mn-ea"/>
                  <a:cs typeface="+mn-cs"/>
                </a:rPr>
                <a:t>𝑖 </a:t>
              </a:r>
              <a:r>
                <a:rPr lang="en-US" sz="1100" i="0">
                  <a:solidFill>
                    <a:schemeClr val="tx1"/>
                  </a:solidFill>
                  <a:effectLst/>
                  <a:latin typeface="Cambria Math"/>
                  <a:ea typeface="+mn-ea"/>
                  <a:cs typeface="+mn-cs"/>
                </a:rPr>
                <a:t>∆𝑡_</a:t>
              </a:r>
              <a:r>
                <a:rPr lang="en-US" sz="1100" b="0" i="0">
                  <a:solidFill>
                    <a:schemeClr val="tx1"/>
                  </a:solidFill>
                  <a:effectLst/>
                  <a:latin typeface="Cambria Math"/>
                  <a:ea typeface="+mn-ea"/>
                  <a:cs typeface="+mn-cs"/>
                </a:rPr>
                <a:t>𝑖 </a:t>
              </a:r>
              <a:r>
                <a:rPr lang="en-US" sz="1100" i="0">
                  <a:solidFill>
                    <a:schemeClr val="tx1"/>
                  </a:solidFill>
                  <a:effectLst/>
                  <a:latin typeface="Cambria Math"/>
                  <a:ea typeface="+mn-ea"/>
                  <a:cs typeface="+mn-cs"/>
                </a:rPr>
                <a:t> 𝑄_</a:t>
              </a:r>
              <a:r>
                <a:rPr lang="en-US" sz="1100" b="0" i="0">
                  <a:solidFill>
                    <a:schemeClr val="tx1"/>
                  </a:solidFill>
                  <a:effectLst/>
                  <a:latin typeface="Cambria Math"/>
                  <a:ea typeface="+mn-ea"/>
                  <a:cs typeface="+mn-cs"/>
                </a:rPr>
                <a:t>𝑖 </a:t>
              </a:r>
              <a:r>
                <a:rPr lang="en-US" sz="1100" i="0">
                  <a:solidFill>
                    <a:schemeClr val="tx1"/>
                  </a:solidFill>
                  <a:effectLst/>
                  <a:latin typeface="Cambria Math"/>
                  <a:ea typeface="+mn-ea"/>
                  <a:cs typeface="+mn-cs"/>
                </a:rPr>
                <a:t> )/(  ∑∆𝑡_</a:t>
              </a:r>
              <a:r>
                <a:rPr lang="en-US" sz="1100" b="0" i="0">
                  <a:solidFill>
                    <a:schemeClr val="tx1"/>
                  </a:solidFill>
                  <a:effectLst/>
                  <a:latin typeface="Cambria Math"/>
                  <a:ea typeface="+mn-ea"/>
                  <a:cs typeface="+mn-cs"/>
                </a:rPr>
                <a:t>𝑖 </a:t>
              </a:r>
              <a:r>
                <a:rPr lang="en-US" sz="1100" i="0">
                  <a:solidFill>
                    <a:schemeClr val="tx1"/>
                  </a:solidFill>
                  <a:effectLst/>
                  <a:latin typeface="Cambria Math"/>
                  <a:ea typeface="+mn-ea"/>
                  <a:cs typeface="+mn-cs"/>
                </a:rPr>
                <a:t>𝑄_</a:t>
              </a:r>
              <a:r>
                <a:rPr lang="en-US" sz="1100" b="0" i="0">
                  <a:solidFill>
                    <a:schemeClr val="tx1"/>
                  </a:solidFill>
                  <a:effectLst/>
                  <a:latin typeface="Cambria Math"/>
                  <a:ea typeface="+mn-ea"/>
                  <a:cs typeface="+mn-cs"/>
                </a:rPr>
                <a:t>𝑖 )]</a:t>
              </a:r>
              <a:endParaRPr lang="en-US" sz="1100"/>
            </a:p>
          </xdr:txBody>
        </xdr:sp>
      </mc:Fallback>
    </mc:AlternateContent>
    <xdr:clientData/>
  </xdr:oneCellAnchor>
  <xdr:twoCellAnchor>
    <xdr:from>
      <xdr:col>3</xdr:col>
      <xdr:colOff>47625</xdr:colOff>
      <xdr:row>12</xdr:row>
      <xdr:rowOff>9525</xdr:rowOff>
    </xdr:from>
    <xdr:to>
      <xdr:col>9</xdr:col>
      <xdr:colOff>9525</xdr:colOff>
      <xdr:row>27</xdr:row>
      <xdr:rowOff>9525</xdr:rowOff>
    </xdr:to>
    <xdr:sp macro="" textlink="">
      <xdr:nvSpPr>
        <xdr:cNvPr id="7" name="TextBox 6"/>
        <xdr:cNvSpPr txBox="1"/>
      </xdr:nvSpPr>
      <xdr:spPr>
        <a:xfrm>
          <a:off x="4400550" y="2162175"/>
          <a:ext cx="5667375" cy="3324225"/>
        </a:xfrm>
        <a:prstGeom prst="rect">
          <a:avLst/>
        </a:prstGeom>
        <a:solidFill>
          <a:schemeClr val="accent1">
            <a:lumMod val="40000"/>
            <a:lumOff val="60000"/>
            <a:alpha val="67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t>Instructions:</a:t>
          </a:r>
        </a:p>
        <a:p>
          <a:r>
            <a:rPr lang="en-US" sz="1100"/>
            <a:t>You</a:t>
          </a:r>
          <a:r>
            <a:rPr lang="en-US" sz="1100" baseline="0"/>
            <a:t> can enter up to 4 pH values (can be made to handle any number of values).  Separate averages will be calculated for pH's &gt;7 and pH's &lt;7.  </a:t>
          </a:r>
        </a:p>
        <a:p>
          <a:endParaRPr lang="en-US" sz="1100" baseline="0"/>
        </a:p>
        <a:p>
          <a:r>
            <a:rPr lang="en-US" sz="1100" baseline="0"/>
            <a:t>The arithmetic daily average is calculated.</a:t>
          </a:r>
        </a:p>
        <a:p>
          <a:endParaRPr lang="en-US" sz="1100" baseline="0"/>
        </a:p>
        <a:p>
          <a:r>
            <a:rPr lang="en-US" sz="1100" baseline="0"/>
            <a:t>Two "true" averages are calculated (1) assumes there is little change in flows between pH measurements; (2) takes flow and observation times into account.</a:t>
          </a:r>
        </a:p>
        <a:p>
          <a:endParaRPr lang="en-US" sz="1100" baseline="0"/>
        </a:p>
        <a:p>
          <a:r>
            <a:rPr lang="en-US" sz="1100"/>
            <a:t>In the</a:t>
          </a:r>
          <a:r>
            <a:rPr lang="en-US" sz="1100" baseline="0"/>
            <a:t> results box below averages &gt;=8.5 and &lt;=6.5 are highlighted in red bold - that way you can explore the range of pH measurements that will result in different compliance areas for each average calculation method.</a:t>
          </a:r>
        </a:p>
        <a:p>
          <a:endParaRPr lang="en-US" sz="1100" baseline="0"/>
        </a:p>
        <a:p>
          <a:r>
            <a:rPr lang="en-US" sz="1100" baseline="0"/>
            <a:t>The sheet is protected to prevent  any unintended changes.  The pw is StormWater1  - while there are no macros there are hidden calcs.</a:t>
          </a:r>
        </a:p>
        <a:p>
          <a:endParaRPr lang="en-US" sz="1100" baseline="0"/>
        </a:p>
        <a:p>
          <a:r>
            <a:rPr lang="en-US" sz="1100" baseline="0"/>
            <a:t>This worksheet approach could be programmed into SMARTS</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Report any problems to David Balgobin (916)341-5533 or at dbalgobin@waterboards.ca.gov</a:t>
          </a:r>
          <a:endParaRPr lang="en-US">
            <a:effectLst/>
          </a:endParaRPr>
        </a:p>
        <a:p>
          <a:endParaRPr lang="en-US" sz="1100" baseline="0"/>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M43"/>
  <sheetViews>
    <sheetView showGridLines="0" tabSelected="1" zoomScaleNormal="100" workbookViewId="0">
      <selection activeCell="C28" sqref="C28"/>
    </sheetView>
  </sheetViews>
  <sheetFormatPr defaultRowHeight="12.75" x14ac:dyDescent="0.2"/>
  <cols>
    <col min="3" max="3" width="19.5703125" customWidth="1"/>
    <col min="4" max="4" width="13.5703125" customWidth="1"/>
    <col min="5" max="5" width="9.28515625" bestFit="1" customWidth="1"/>
    <col min="7" max="7" width="10.7109375" customWidth="1"/>
    <col min="8" max="8" width="20.85546875" customWidth="1"/>
    <col min="9" max="9" width="14" customWidth="1"/>
    <col min="10" max="10" width="12.140625" bestFit="1" customWidth="1"/>
    <col min="11" max="11" width="10" bestFit="1" customWidth="1"/>
    <col min="12" max="12" width="10.140625" bestFit="1" customWidth="1"/>
  </cols>
  <sheetData>
    <row r="8" spans="2:13" ht="15.75" x14ac:dyDescent="0.25">
      <c r="C8" s="9" t="s">
        <v>23</v>
      </c>
      <c r="D8" s="10"/>
    </row>
    <row r="9" spans="2:13" x14ac:dyDescent="0.2">
      <c r="C9" s="11" t="s">
        <v>24</v>
      </c>
      <c r="D9" s="12" t="s">
        <v>25</v>
      </c>
    </row>
    <row r="10" spans="2:13" x14ac:dyDescent="0.2">
      <c r="C10" s="13">
        <v>6.5</v>
      </c>
      <c r="D10" s="14">
        <v>8.5</v>
      </c>
    </row>
    <row r="11" spans="2:13" x14ac:dyDescent="0.2">
      <c r="C11" s="15"/>
      <c r="D11" s="15"/>
    </row>
    <row r="12" spans="2:13" ht="26.25" customHeight="1" x14ac:dyDescent="0.2">
      <c r="C12" s="8" t="s">
        <v>16</v>
      </c>
      <c r="D12" s="35" t="s">
        <v>15</v>
      </c>
      <c r="E12" s="36"/>
      <c r="F12" s="36"/>
      <c r="G12" s="37" t="s">
        <v>17</v>
      </c>
      <c r="H12" s="37" t="s">
        <v>18</v>
      </c>
      <c r="I12" s="38" t="s">
        <v>19</v>
      </c>
      <c r="J12" s="38" t="s">
        <v>20</v>
      </c>
      <c r="K12" s="36" t="s">
        <v>21</v>
      </c>
      <c r="L12" s="36" t="s">
        <v>22</v>
      </c>
    </row>
    <row r="13" spans="2:13" ht="15.75" customHeight="1" x14ac:dyDescent="0.3">
      <c r="B13" s="2" t="s">
        <v>4</v>
      </c>
      <c r="C13" s="26">
        <v>7</v>
      </c>
      <c r="D13" s="32">
        <f>IF(C13&lt;&gt;0,10^-C13,"")</f>
        <v>9.9999999999999995E-8</v>
      </c>
      <c r="E13" s="29"/>
      <c r="F13" s="29"/>
      <c r="G13" s="33">
        <f>SUMIF(C13:C16,"&gt;=7",D13:D16)</f>
        <v>1.0999999999999999E-7</v>
      </c>
      <c r="H13" s="33">
        <f>SUMIF(C13:C16,"&lt;=7",D13:D16)</f>
        <v>8.1433493657033341E-7</v>
      </c>
      <c r="I13" s="29">
        <f>COUNTIF(C13:C16,"&gt;=7")</f>
        <v>2</v>
      </c>
      <c r="J13" s="29">
        <f>COUNTIF(C13:C16,"&lt;=7")</f>
        <v>3</v>
      </c>
      <c r="K13" s="29">
        <f>IF(I13=0,"",-LOG10(G13/I13))</f>
        <v>7.2596373105057559</v>
      </c>
      <c r="L13" s="29">
        <f>-LOG10(H13/J13)</f>
        <v>6.5663181874397356</v>
      </c>
      <c r="M13" s="34"/>
    </row>
    <row r="14" spans="2:13" ht="15.75" customHeight="1" x14ac:dyDescent="0.3">
      <c r="B14" s="2" t="s">
        <v>5</v>
      </c>
      <c r="C14" s="26">
        <v>6.4</v>
      </c>
      <c r="D14" s="32">
        <f t="shared" ref="D14:D16" si="0">IF(C14&lt;&gt;0,10^-C14,"")</f>
        <v>3.9810717055349618E-7</v>
      </c>
      <c r="E14" s="29"/>
      <c r="F14" s="29"/>
      <c r="G14" s="29"/>
      <c r="H14" s="29"/>
      <c r="I14" s="29"/>
      <c r="J14" s="29"/>
      <c r="K14" s="29"/>
      <c r="L14" s="29"/>
      <c r="M14" s="34"/>
    </row>
    <row r="15" spans="2:13" ht="15.75" customHeight="1" x14ac:dyDescent="0.3">
      <c r="B15" s="2" t="s">
        <v>6</v>
      </c>
      <c r="C15" s="26">
        <v>6.5</v>
      </c>
      <c r="D15" s="32">
        <f t="shared" si="0"/>
        <v>3.1622776601683734E-7</v>
      </c>
      <c r="E15" s="29"/>
      <c r="F15" s="29"/>
      <c r="G15" s="29"/>
      <c r="H15" s="29"/>
      <c r="I15" s="29"/>
      <c r="J15" s="29"/>
      <c r="K15" s="29"/>
      <c r="L15" s="29"/>
      <c r="M15" s="34"/>
    </row>
    <row r="16" spans="2:13" ht="15.75" customHeight="1" x14ac:dyDescent="0.3">
      <c r="B16" s="2" t="s">
        <v>7</v>
      </c>
      <c r="C16" s="26">
        <v>8</v>
      </c>
      <c r="D16" s="32">
        <f t="shared" si="0"/>
        <v>1E-8</v>
      </c>
      <c r="E16" s="29"/>
      <c r="F16" s="29"/>
      <c r="G16" s="29"/>
      <c r="H16" s="29"/>
      <c r="I16" s="29"/>
      <c r="J16" s="29"/>
      <c r="K16" s="29"/>
      <c r="L16" s="29"/>
      <c r="M16" s="34"/>
    </row>
    <row r="17" spans="2:13" ht="15.75" customHeight="1" x14ac:dyDescent="0.2">
      <c r="B17" s="2"/>
      <c r="D17" s="39"/>
      <c r="E17" s="39"/>
      <c r="F17" s="39"/>
      <c r="G17" s="39"/>
      <c r="H17" s="39"/>
      <c r="I17" s="39"/>
      <c r="J17" s="39"/>
      <c r="K17" s="39"/>
      <c r="L17" s="39"/>
      <c r="M17" s="34"/>
    </row>
    <row r="18" spans="2:13" ht="15.75" customHeight="1" x14ac:dyDescent="0.2">
      <c r="B18" s="51" t="s">
        <v>30</v>
      </c>
      <c r="C18" s="52"/>
      <c r="D18" s="39"/>
      <c r="E18" s="39"/>
      <c r="F18" s="39"/>
      <c r="G18" s="39"/>
      <c r="H18" s="39"/>
      <c r="I18" s="39"/>
      <c r="J18" s="39"/>
      <c r="K18" s="39"/>
      <c r="L18" s="39"/>
      <c r="M18" s="34"/>
    </row>
    <row r="19" spans="2:13" ht="33" customHeight="1" x14ac:dyDescent="0.25">
      <c r="B19" s="53"/>
      <c r="C19" s="54"/>
      <c r="D19" s="40" t="s">
        <v>31</v>
      </c>
      <c r="E19" s="40" t="s">
        <v>32</v>
      </c>
      <c r="F19" s="41"/>
      <c r="G19" s="40" t="s">
        <v>33</v>
      </c>
      <c r="H19" s="40" t="s">
        <v>34</v>
      </c>
      <c r="I19" s="40" t="s">
        <v>35</v>
      </c>
      <c r="J19" s="40" t="s">
        <v>36</v>
      </c>
      <c r="K19" s="40" t="s">
        <v>37</v>
      </c>
      <c r="L19" s="40" t="s">
        <v>38</v>
      </c>
      <c r="M19" s="34"/>
    </row>
    <row r="20" spans="2:13" ht="15.75" customHeight="1" x14ac:dyDescent="0.3">
      <c r="B20" s="2" t="s">
        <v>8</v>
      </c>
      <c r="C20" s="48">
        <v>10</v>
      </c>
      <c r="D20" s="27">
        <f>D13*C20*C27</f>
        <v>9.9999999999999995E-7</v>
      </c>
      <c r="E20" s="28">
        <f>C20*C27</f>
        <v>10</v>
      </c>
      <c r="F20" s="29"/>
      <c r="G20" s="30">
        <f>SUMIF(C13:C16,"&gt;=7",D20:D23)</f>
        <v>1.1000000000000001E-6</v>
      </c>
      <c r="H20" s="30">
        <f>SUMIF(C13:C16,"&lt;=7",D20:D23)</f>
        <v>8.1433493657033353E-6</v>
      </c>
      <c r="I20" s="29">
        <f>SUMIF(C13:C16,"&gt;=7",E20:E23)</f>
        <v>20</v>
      </c>
      <c r="J20" s="29">
        <f>SUMIF(C13:C16,"&lt;=7",E20:E23)</f>
        <v>30</v>
      </c>
      <c r="K20" s="31">
        <f>SUM(D20:D23)</f>
        <v>8.2433493657033361E-6</v>
      </c>
      <c r="L20" s="29">
        <f>SUM(E20:E23)</f>
        <v>40</v>
      </c>
      <c r="M20" s="34"/>
    </row>
    <row r="21" spans="2:13" ht="15.75" customHeight="1" x14ac:dyDescent="0.3">
      <c r="B21" s="2" t="s">
        <v>9</v>
      </c>
      <c r="C21" s="26">
        <v>10</v>
      </c>
      <c r="D21" s="27">
        <f>D14*C21*C28</f>
        <v>3.9810717055349615E-6</v>
      </c>
      <c r="E21" s="28">
        <f t="shared" ref="E21:E23" si="1">C21*C28</f>
        <v>10</v>
      </c>
      <c r="F21" s="29"/>
      <c r="G21" s="29"/>
      <c r="H21" s="29"/>
      <c r="I21" s="29"/>
      <c r="J21" s="29"/>
      <c r="K21" s="29"/>
      <c r="L21" s="29"/>
      <c r="M21" s="34"/>
    </row>
    <row r="22" spans="2:13" ht="15.75" customHeight="1" x14ac:dyDescent="0.3">
      <c r="B22" s="2" t="s">
        <v>10</v>
      </c>
      <c r="C22" s="26">
        <v>10</v>
      </c>
      <c r="D22" s="27">
        <f>D15*C22*C29</f>
        <v>3.1622776601683733E-6</v>
      </c>
      <c r="E22" s="28">
        <f t="shared" si="1"/>
        <v>10</v>
      </c>
      <c r="F22" s="29"/>
      <c r="G22" s="29"/>
      <c r="H22" s="29"/>
      <c r="I22" s="29"/>
      <c r="J22" s="29"/>
      <c r="K22" s="29"/>
      <c r="L22" s="29"/>
      <c r="M22" s="34"/>
    </row>
    <row r="23" spans="2:13" ht="15.75" customHeight="1" x14ac:dyDescent="0.3">
      <c r="B23" s="2" t="s">
        <v>11</v>
      </c>
      <c r="C23" s="26">
        <v>10</v>
      </c>
      <c r="D23" s="27">
        <f>D16*C23*C30</f>
        <v>9.9999999999999995E-8</v>
      </c>
      <c r="E23" s="28">
        <f t="shared" si="1"/>
        <v>10</v>
      </c>
      <c r="F23" s="29"/>
      <c r="G23" s="29"/>
      <c r="H23" s="29"/>
      <c r="I23" s="29"/>
      <c r="J23" s="29"/>
      <c r="K23" s="29"/>
      <c r="L23" s="29"/>
      <c r="M23" s="34"/>
    </row>
    <row r="24" spans="2:13" ht="15.75" customHeight="1" x14ac:dyDescent="0.2">
      <c r="B24" s="2"/>
      <c r="D24" s="34"/>
      <c r="E24" s="34"/>
      <c r="F24" s="34"/>
      <c r="G24" s="34"/>
      <c r="H24" s="34"/>
      <c r="I24" s="34"/>
      <c r="J24" s="34"/>
      <c r="K24" s="34"/>
      <c r="L24" s="34"/>
      <c r="M24" s="34"/>
    </row>
    <row r="25" spans="2:13" ht="15.75" customHeight="1" x14ac:dyDescent="0.2">
      <c r="B25" s="55" t="s">
        <v>13</v>
      </c>
      <c r="C25" s="52"/>
      <c r="D25" s="34"/>
      <c r="E25" s="34"/>
      <c r="F25" s="34"/>
      <c r="G25" s="34"/>
      <c r="H25" s="34"/>
      <c r="I25" s="34"/>
      <c r="J25" s="34"/>
      <c r="K25" s="34"/>
      <c r="L25" s="34"/>
      <c r="M25" s="34"/>
    </row>
    <row r="26" spans="2:13" ht="24" customHeight="1" x14ac:dyDescent="0.2">
      <c r="B26" s="53"/>
      <c r="C26" s="54"/>
    </row>
    <row r="27" spans="2:13" ht="15.75" customHeight="1" x14ac:dyDescent="0.35">
      <c r="B27" s="3" t="s">
        <v>0</v>
      </c>
      <c r="C27" s="49">
        <v>1</v>
      </c>
    </row>
    <row r="28" spans="2:13" ht="15.75" customHeight="1" x14ac:dyDescent="0.35">
      <c r="B28" s="3" t="s">
        <v>1</v>
      </c>
      <c r="C28" s="50">
        <v>1</v>
      </c>
    </row>
    <row r="29" spans="2:13" ht="15.75" customHeight="1" x14ac:dyDescent="0.35">
      <c r="B29" s="3" t="s">
        <v>2</v>
      </c>
      <c r="C29" s="50">
        <v>1</v>
      </c>
    </row>
    <row r="30" spans="2:13" ht="15.75" customHeight="1" x14ac:dyDescent="0.35">
      <c r="B30" s="3" t="s">
        <v>3</v>
      </c>
      <c r="C30" s="50">
        <v>1</v>
      </c>
    </row>
    <row r="31" spans="2:13" x14ac:dyDescent="0.2">
      <c r="H31" s="17" t="s">
        <v>26</v>
      </c>
      <c r="I31" s="18"/>
    </row>
    <row r="32" spans="2:13" x14ac:dyDescent="0.2">
      <c r="B32" s="4"/>
      <c r="C32" s="4"/>
      <c r="D32" s="4"/>
      <c r="E32" s="4"/>
      <c r="F32" s="4"/>
      <c r="G32" s="4"/>
      <c r="H32" s="5" t="s">
        <v>14</v>
      </c>
      <c r="I32" s="5" t="s">
        <v>40</v>
      </c>
    </row>
    <row r="33" spans="2:12" x14ac:dyDescent="0.2">
      <c r="B33" s="43" t="s">
        <v>12</v>
      </c>
      <c r="C33" s="4"/>
      <c r="D33" s="4"/>
      <c r="E33" s="4"/>
      <c r="F33" s="4"/>
      <c r="G33" s="4"/>
      <c r="H33" s="19">
        <f>IF(COUNTIF(C13:C16,"&lt;7")=0,"",SUMIF(C13:C16,"&lt;=7")/COUNTIF(C13:C16,"&lt;=7"))</f>
        <v>6.6333333333333329</v>
      </c>
      <c r="I33" s="19">
        <f>IF(COUNTIF(C13:C16,"&gt;7")=0,"",SUMIF(C13:C16,"&gt;=7")/COUNTIF(C13:C16,"&gt;=7"))</f>
        <v>7.5</v>
      </c>
    </row>
    <row r="34" spans="2:12" ht="14.25" x14ac:dyDescent="0.2">
      <c r="B34" s="1"/>
      <c r="H34" s="44"/>
      <c r="I34" s="22"/>
    </row>
    <row r="35" spans="2:12" x14ac:dyDescent="0.2">
      <c r="B35" s="6"/>
      <c r="C35" s="6"/>
      <c r="D35" s="6"/>
      <c r="E35" s="6"/>
      <c r="F35" s="6"/>
      <c r="G35" s="6"/>
      <c r="H35" s="20" t="s">
        <v>14</v>
      </c>
      <c r="I35" s="20" t="s">
        <v>40</v>
      </c>
    </row>
    <row r="36" spans="2:12" ht="14.25" x14ac:dyDescent="0.2">
      <c r="B36" s="42" t="s">
        <v>39</v>
      </c>
      <c r="C36" s="6"/>
      <c r="D36" s="6"/>
      <c r="E36" s="6"/>
      <c r="F36" s="6"/>
      <c r="G36" s="6"/>
      <c r="H36" s="19">
        <f>IF(COUNTIF(C13:C16,"&lt;7")=0,"",-LOG10(SUMIF(C13:C16,"&lt;=7",D13:D16)/COUNTIF(C13:C16,"&lt;=7")))</f>
        <v>6.5663181874397356</v>
      </c>
      <c r="I36" s="19">
        <f>IF(COUNTIF(C13:C16,"&gt;7")=0,"",-LOG10(SUMIF(C13:C16,"&gt;=7",D13:D16)/COUNTIF(C13:C16,"&gt;=7")))</f>
        <v>7.2596373105057559</v>
      </c>
    </row>
    <row r="37" spans="2:12" x14ac:dyDescent="0.2">
      <c r="B37" s="6"/>
      <c r="C37" s="6"/>
      <c r="D37" s="6"/>
      <c r="E37" s="6"/>
      <c r="F37" s="6"/>
      <c r="G37" s="6"/>
      <c r="H37" s="45"/>
      <c r="I37" s="24"/>
    </row>
    <row r="38" spans="2:12" x14ac:dyDescent="0.2">
      <c r="B38" t="s">
        <v>28</v>
      </c>
      <c r="H38" s="46"/>
      <c r="I38" s="23"/>
    </row>
    <row r="39" spans="2:12" x14ac:dyDescent="0.2">
      <c r="B39" s="7"/>
      <c r="C39" s="7"/>
      <c r="D39" s="7"/>
      <c r="E39" s="7"/>
      <c r="F39" s="7"/>
      <c r="G39" s="7"/>
      <c r="H39" s="21" t="s">
        <v>14</v>
      </c>
      <c r="I39" s="21" t="s">
        <v>40</v>
      </c>
    </row>
    <row r="40" spans="2:12" ht="14.25" x14ac:dyDescent="0.2">
      <c r="B40" s="7" t="s">
        <v>27</v>
      </c>
      <c r="C40" s="7"/>
      <c r="D40" s="7"/>
      <c r="E40" s="7"/>
      <c r="F40" s="7"/>
      <c r="G40" s="7"/>
      <c r="H40" s="16">
        <f>IF(J20=0,"",IF(COUNTIF(C13:C16,"&lt;7")=0,"",-LOG10(H20/J20)))</f>
        <v>6.5663181874397356</v>
      </c>
      <c r="I40" s="16">
        <f>IF(I20=0,"",IF(COUNTIF(C13:C16,"&gt;7")=0,"",-LOG10(G20/I20)))</f>
        <v>7.2596373105057559</v>
      </c>
    </row>
    <row r="41" spans="2:12" x14ac:dyDescent="0.2">
      <c r="B41" s="7"/>
      <c r="C41" s="7"/>
      <c r="D41" s="7"/>
      <c r="E41" s="7"/>
      <c r="F41" s="7"/>
      <c r="G41" s="7"/>
      <c r="H41" s="7"/>
      <c r="I41" s="7"/>
      <c r="J41" s="25"/>
    </row>
    <row r="42" spans="2:12" x14ac:dyDescent="0.2">
      <c r="B42" t="s">
        <v>29</v>
      </c>
    </row>
    <row r="43" spans="2:12" x14ac:dyDescent="0.2">
      <c r="L43" s="47"/>
    </row>
  </sheetData>
  <sheetProtection password="9D8F" sheet="1" objects="1" scenarios="1" selectLockedCells="1"/>
  <mergeCells count="2">
    <mergeCell ref="B18:C19"/>
    <mergeCell ref="B25:C26"/>
  </mergeCells>
  <conditionalFormatting sqref="H33:I33 H36:I36 H40:I40">
    <cfRule type="cellIs" dxfId="1" priority="1" operator="lessThanOrEqual">
      <formula>$C$10</formula>
    </cfRule>
    <cfRule type="cellIs" dxfId="0" priority="2" operator="greaterThanOrEqual">
      <formula>$D$10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pH_Ave</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Kihara, Annalisa@Waterboards</cp:lastModifiedBy>
  <dcterms:created xsi:type="dcterms:W3CDTF">2012-10-16T19:10:27Z</dcterms:created>
  <dcterms:modified xsi:type="dcterms:W3CDTF">2013-03-04T16:22:36Z</dcterms:modified>
</cp:coreProperties>
</file>