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625" windowHeight="9900" activeTab="0"/>
  </bookViews>
  <sheets>
    <sheet name="Level I calculator" sheetId="1" r:id="rId1"/>
    <sheet name="Level II 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<sst xmlns="http://schemas.openxmlformats.org/spreadsheetml/2006/main" count="1640" uniqueCount="577">
  <si>
    <t>Lahontan Numeric Biocriteria:  Level I</t>
  </si>
  <si>
    <t>Stream &amp; Site =</t>
  </si>
  <si>
    <t>Mill - lower</t>
  </si>
  <si>
    <t>Swift - Upper</t>
  </si>
  <si>
    <t>Falls - mid</t>
  </si>
  <si>
    <t>x</t>
  </si>
  <si>
    <t>89.4 - 100</t>
  </si>
  <si>
    <t xml:space="preserve">A = Supporting       </t>
  </si>
  <si>
    <t>Year / Date =</t>
  </si>
  <si>
    <t>76.5 - 89.4</t>
  </si>
  <si>
    <t xml:space="preserve">B = Supporting       </t>
  </si>
  <si>
    <t>62.1 - 76.5</t>
  </si>
  <si>
    <t>C = Supporting-Intermediate</t>
  </si>
  <si>
    <t>39.9 - 62.1</t>
  </si>
  <si>
    <t xml:space="preserve">D = Not Supporting   </t>
  </si>
  <si>
    <t xml:space="preserve">Level-I 9-Metric IBI Score = </t>
  </si>
  <si>
    <t>0  -  39.9</t>
  </si>
  <si>
    <t xml:space="preserve">F = Not Supporting    </t>
  </si>
  <si>
    <t>Order (or class)</t>
  </si>
  <si>
    <t>Family</t>
  </si>
  <si>
    <t>Genus.species (or OTU)</t>
  </si>
  <si>
    <t>TV</t>
  </si>
  <si>
    <t>FFG</t>
  </si>
  <si>
    <t>Odonata</t>
  </si>
  <si>
    <t>Gomphidae</t>
  </si>
  <si>
    <t>Ophiogomphus</t>
  </si>
  <si>
    <t>p</t>
  </si>
  <si>
    <t>Cordulegastridae</t>
  </si>
  <si>
    <t>Cordulegaster</t>
  </si>
  <si>
    <t>Coenagrionidae</t>
  </si>
  <si>
    <t>Argia</t>
  </si>
  <si>
    <t>Coenagrion.Enallagma</t>
  </si>
  <si>
    <t>Ephemeroptera</t>
  </si>
  <si>
    <t>Baetidae</t>
  </si>
  <si>
    <t>Acentrella</t>
  </si>
  <si>
    <t>cg</t>
  </si>
  <si>
    <t>Baetis</t>
  </si>
  <si>
    <t>Callibaetis</t>
  </si>
  <si>
    <t>Centroptilum</t>
  </si>
  <si>
    <t>Diphetor</t>
  </si>
  <si>
    <t>Fallceon</t>
  </si>
  <si>
    <t>Procloeon</t>
  </si>
  <si>
    <t>Ameletidae</t>
  </si>
  <si>
    <t>Ameletus</t>
  </si>
  <si>
    <t>Siphlonuridae</t>
  </si>
  <si>
    <t>Siphlonurus</t>
  </si>
  <si>
    <t>Leptophlebiidae</t>
  </si>
  <si>
    <t>Paraleptophlebia</t>
  </si>
  <si>
    <t>Leptohyphidae</t>
  </si>
  <si>
    <t>Tricorythodes</t>
  </si>
  <si>
    <t>Ephemerellidae</t>
  </si>
  <si>
    <t>Serratella</t>
  </si>
  <si>
    <t>Attenella</t>
  </si>
  <si>
    <t>Caudatella</t>
  </si>
  <si>
    <t>Drunella</t>
  </si>
  <si>
    <t>Ephemerella</t>
  </si>
  <si>
    <t>Timpanoga</t>
  </si>
  <si>
    <t>Heptageniidae</t>
  </si>
  <si>
    <t>Cinygma</t>
  </si>
  <si>
    <t>sc</t>
  </si>
  <si>
    <t>Cinygmula</t>
  </si>
  <si>
    <t>Epeorus</t>
  </si>
  <si>
    <t>Ironodes</t>
  </si>
  <si>
    <t>Leucrocuta.Nixe</t>
  </si>
  <si>
    <t>Rhithrogena</t>
  </si>
  <si>
    <t>Plecoptera</t>
  </si>
  <si>
    <t>Nemouridae</t>
  </si>
  <si>
    <t>Malenka</t>
  </si>
  <si>
    <t>sh</t>
  </si>
  <si>
    <t>Prostoia</t>
  </si>
  <si>
    <t>Visoka</t>
  </si>
  <si>
    <t>Zapada</t>
  </si>
  <si>
    <t>Capniidae</t>
  </si>
  <si>
    <t>Eucapnopsis</t>
  </si>
  <si>
    <t>Leuctridae</t>
  </si>
  <si>
    <t>Despaxia</t>
  </si>
  <si>
    <t>Moselia</t>
  </si>
  <si>
    <t>Paraleuctra</t>
  </si>
  <si>
    <t>Chloroperlidae</t>
  </si>
  <si>
    <t>Bisancora</t>
  </si>
  <si>
    <t>Paraperla</t>
  </si>
  <si>
    <t>Plumiperla.Haploperla</t>
  </si>
  <si>
    <t>Suwallia</t>
  </si>
  <si>
    <t>Sweltsa</t>
  </si>
  <si>
    <t>Peltoperlidae</t>
  </si>
  <si>
    <t>Soliperla</t>
  </si>
  <si>
    <t>Yoraperla</t>
  </si>
  <si>
    <t>Perlodidae</t>
  </si>
  <si>
    <t>Cultus</t>
  </si>
  <si>
    <t>Frisonia</t>
  </si>
  <si>
    <t>Isoperla</t>
  </si>
  <si>
    <t>Kogotus.Rickera</t>
  </si>
  <si>
    <t>Megarcys</t>
  </si>
  <si>
    <t>Oroperla</t>
  </si>
  <si>
    <t>Perlinodes</t>
  </si>
  <si>
    <t>Skwala</t>
  </si>
  <si>
    <t>Pteronarcyidae</t>
  </si>
  <si>
    <t>Pteronarcys</t>
  </si>
  <si>
    <t>om</t>
  </si>
  <si>
    <t>Pteronarcella</t>
  </si>
  <si>
    <t>Perlidae</t>
  </si>
  <si>
    <t>Calineuria</t>
  </si>
  <si>
    <t>Claasenia</t>
  </si>
  <si>
    <t>Doroneuria</t>
  </si>
  <si>
    <t>Hesperoperla</t>
  </si>
  <si>
    <t>Trichoptera</t>
  </si>
  <si>
    <t>Rhyacophilidae</t>
  </si>
  <si>
    <t>Rhyacophila</t>
  </si>
  <si>
    <t>Hydroptilidae</t>
  </si>
  <si>
    <t>Agraylea</t>
  </si>
  <si>
    <t>ph</t>
  </si>
  <si>
    <t>Hydroptila</t>
  </si>
  <si>
    <t>Neotrichia</t>
  </si>
  <si>
    <t>Ochrotrichia</t>
  </si>
  <si>
    <t>Oxyethira</t>
  </si>
  <si>
    <t>Brachycentridae</t>
  </si>
  <si>
    <t>Amiocentrus</t>
  </si>
  <si>
    <t>Brachycentrus</t>
  </si>
  <si>
    <t>Micrasema</t>
  </si>
  <si>
    <t>mh</t>
  </si>
  <si>
    <t>Leptoceridae</t>
  </si>
  <si>
    <t>Mystacides</t>
  </si>
  <si>
    <t>Oecetis</t>
  </si>
  <si>
    <t>Helicopsychidae</t>
  </si>
  <si>
    <t>Helicopsyche</t>
  </si>
  <si>
    <t>Glossosomatidae</t>
  </si>
  <si>
    <t>Agapetus</t>
  </si>
  <si>
    <t>Anagapetus</t>
  </si>
  <si>
    <t>Culoptila</t>
  </si>
  <si>
    <t>Glossosoma</t>
  </si>
  <si>
    <t>Protoptila</t>
  </si>
  <si>
    <t>Arctopsychidae</t>
  </si>
  <si>
    <t>Arctopsyche</t>
  </si>
  <si>
    <t>Parapsyche</t>
  </si>
  <si>
    <t>Hydropsychidae</t>
  </si>
  <si>
    <t>Cheumatopsyche</t>
  </si>
  <si>
    <t>cf</t>
  </si>
  <si>
    <t>Hydropsyche</t>
  </si>
  <si>
    <t>Lepidostomatidae</t>
  </si>
  <si>
    <t>Lepidostoma</t>
  </si>
  <si>
    <t>Limnephilidae</t>
  </si>
  <si>
    <t>Amphicosmoecus</t>
  </si>
  <si>
    <t>Chyranda</t>
  </si>
  <si>
    <t>Cryptochia</t>
  </si>
  <si>
    <t>Desmona</t>
  </si>
  <si>
    <t>Dicosmoecus</t>
  </si>
  <si>
    <t>Ecclisomyia</t>
  </si>
  <si>
    <t>Hesperophylax</t>
  </si>
  <si>
    <t>Homophylax</t>
  </si>
  <si>
    <t>Limnephilus</t>
  </si>
  <si>
    <t>Onocosmoecus</t>
  </si>
  <si>
    <t>Psychoglypha</t>
  </si>
  <si>
    <t>Phryganeidae</t>
  </si>
  <si>
    <t>Yphria</t>
  </si>
  <si>
    <t>Philopotamidae</t>
  </si>
  <si>
    <t>Dolophilodes</t>
  </si>
  <si>
    <t>Wormaldia</t>
  </si>
  <si>
    <t>Polycentropidae</t>
  </si>
  <si>
    <t>Polycentropus</t>
  </si>
  <si>
    <t>Apataniidae</t>
  </si>
  <si>
    <t>Apatania</t>
  </si>
  <si>
    <t>Pedomoecus</t>
  </si>
  <si>
    <t>Uenoidae</t>
  </si>
  <si>
    <t>Neophylax</t>
  </si>
  <si>
    <t>g</t>
  </si>
  <si>
    <t>Neothremma</t>
  </si>
  <si>
    <t>Oligophlebodes</t>
  </si>
  <si>
    <t>Gumaga</t>
  </si>
  <si>
    <t>Heteroplectron</t>
  </si>
  <si>
    <t>Lepidoptera</t>
  </si>
  <si>
    <t>Pyralidae</t>
  </si>
  <si>
    <t>Petrophila</t>
  </si>
  <si>
    <t>Megaloptera</t>
  </si>
  <si>
    <t>Sialidae</t>
  </si>
  <si>
    <t>Sialis</t>
  </si>
  <si>
    <t>Corydalidae</t>
  </si>
  <si>
    <t>Dysmicohermes</t>
  </si>
  <si>
    <t>Orohermes</t>
  </si>
  <si>
    <t>Hemiptera</t>
  </si>
  <si>
    <t>Corixidae</t>
  </si>
  <si>
    <t>Callocorixa</t>
  </si>
  <si>
    <t>Cenocorixa</t>
  </si>
  <si>
    <t>Corisella</t>
  </si>
  <si>
    <t>Sigara</t>
  </si>
  <si>
    <t>Coleoptera</t>
  </si>
  <si>
    <t>Amphizoidae</t>
  </si>
  <si>
    <t>Amphizoa</t>
  </si>
  <si>
    <t>Dryopidae</t>
  </si>
  <si>
    <t>Helichus</t>
  </si>
  <si>
    <t>Postelichus</t>
  </si>
  <si>
    <t>Dytiscidae</t>
  </si>
  <si>
    <t>Agabinus</t>
  </si>
  <si>
    <t>Agabus</t>
  </si>
  <si>
    <t>Hydroporus</t>
  </si>
  <si>
    <t>Liodessus.Neoclypeodytes</t>
  </si>
  <si>
    <t>Oreodytes</t>
  </si>
  <si>
    <t>Stictotarsus</t>
  </si>
  <si>
    <t>Elmidae</t>
  </si>
  <si>
    <t>Cleptelmis</t>
  </si>
  <si>
    <t>Heterlimnius</t>
  </si>
  <si>
    <t>Lara</t>
  </si>
  <si>
    <t>Narpus</t>
  </si>
  <si>
    <t>Optioservus</t>
  </si>
  <si>
    <t>Zaitzevia</t>
  </si>
  <si>
    <t>Haliplidae</t>
  </si>
  <si>
    <t>Brychius</t>
  </si>
  <si>
    <t>Haliplus</t>
  </si>
  <si>
    <t>Hydraenidae</t>
  </si>
  <si>
    <t>Hydraena</t>
  </si>
  <si>
    <t>Ochthebius</t>
  </si>
  <si>
    <t>Helophoridae</t>
  </si>
  <si>
    <t>Helophorus</t>
  </si>
  <si>
    <t>Hydrophilidae</t>
  </si>
  <si>
    <t>Ametor</t>
  </si>
  <si>
    <t>Crenitis</t>
  </si>
  <si>
    <t>Cymbiodyta</t>
  </si>
  <si>
    <t>Hydrobius</t>
  </si>
  <si>
    <t>Laccobius</t>
  </si>
  <si>
    <t>Tropisternus</t>
  </si>
  <si>
    <t>Psephenidae</t>
  </si>
  <si>
    <t>Eubrianax</t>
  </si>
  <si>
    <t>Scirtidae</t>
  </si>
  <si>
    <t>Cyphon</t>
  </si>
  <si>
    <t>Elodes</t>
  </si>
  <si>
    <t>Diptera</t>
  </si>
  <si>
    <t>Tipulidae</t>
  </si>
  <si>
    <t>Antocha</t>
  </si>
  <si>
    <t>Cryptolabis</t>
  </si>
  <si>
    <t>Dicranota</t>
  </si>
  <si>
    <t>Erioptera</t>
  </si>
  <si>
    <t>Hesperoconopa</t>
  </si>
  <si>
    <t>Hexatoma</t>
  </si>
  <si>
    <t>Holorusia</t>
  </si>
  <si>
    <t>Limnophila</t>
  </si>
  <si>
    <t>Limonia</t>
  </si>
  <si>
    <t>Molophilus</t>
  </si>
  <si>
    <t>Ormosia</t>
  </si>
  <si>
    <t>Pedicia</t>
  </si>
  <si>
    <t>Rhabdomastix</t>
  </si>
  <si>
    <t>Tipula</t>
  </si>
  <si>
    <t>Athericeridae</t>
  </si>
  <si>
    <t>Atherix</t>
  </si>
  <si>
    <t>Blephariceridae</t>
  </si>
  <si>
    <t>Agathon</t>
  </si>
  <si>
    <t>Ceratopogonidae</t>
  </si>
  <si>
    <t>Atrichopogon</t>
  </si>
  <si>
    <t>Bezzia.Palpomyia</t>
  </si>
  <si>
    <t>Ceratopogon</t>
  </si>
  <si>
    <t>Culicoides</t>
  </si>
  <si>
    <t>Forcipomyia</t>
  </si>
  <si>
    <t>Monohelea</t>
  </si>
  <si>
    <t>Culicidae</t>
  </si>
  <si>
    <t>Culex</t>
  </si>
  <si>
    <t>Deuterophlebiidae</t>
  </si>
  <si>
    <t>Deuterophlebia</t>
  </si>
  <si>
    <t>Dixidae</t>
  </si>
  <si>
    <t>Dixa</t>
  </si>
  <si>
    <t>Dixella</t>
  </si>
  <si>
    <t>Meringodixa</t>
  </si>
  <si>
    <t>Dolichopodidae</t>
  </si>
  <si>
    <t>Empididae</t>
  </si>
  <si>
    <t>Chelifera</t>
  </si>
  <si>
    <t>Clinocera.Hydrodromia</t>
  </si>
  <si>
    <t>Hemerodromia</t>
  </si>
  <si>
    <t>Oreogeton</t>
  </si>
  <si>
    <t>Weidemannia</t>
  </si>
  <si>
    <t>Ephydridae</t>
  </si>
  <si>
    <t>Muscidae</t>
  </si>
  <si>
    <t>Pelecorhynchidae</t>
  </si>
  <si>
    <t>Glutops</t>
  </si>
  <si>
    <t>Psychodidae</t>
  </si>
  <si>
    <t>Maruina</t>
  </si>
  <si>
    <t>Pericoma</t>
  </si>
  <si>
    <t>Ptychopteridae</t>
  </si>
  <si>
    <t>Ptychoptera</t>
  </si>
  <si>
    <t>Simuliidae</t>
  </si>
  <si>
    <t>Prosimulium</t>
  </si>
  <si>
    <t>Simulium</t>
  </si>
  <si>
    <t>Stratiomyiidae</t>
  </si>
  <si>
    <t>Caloparyphus</t>
  </si>
  <si>
    <t>Euparyphus</t>
  </si>
  <si>
    <t>Nemotelus</t>
  </si>
  <si>
    <t>Odontomyia</t>
  </si>
  <si>
    <t>Stratiomys</t>
  </si>
  <si>
    <t>Tabanidae</t>
  </si>
  <si>
    <t>Chrysops</t>
  </si>
  <si>
    <t>Tabanus</t>
  </si>
  <si>
    <t>Tanyderidae</t>
  </si>
  <si>
    <t>Protanyderus</t>
  </si>
  <si>
    <t>Thaumalea</t>
  </si>
  <si>
    <t>Chironomidae</t>
  </si>
  <si>
    <t>Hirudinea</t>
  </si>
  <si>
    <t>Helobdella</t>
  </si>
  <si>
    <t>Oligochaeta</t>
  </si>
  <si>
    <t>Tricladida</t>
  </si>
  <si>
    <t>Coelenterata</t>
  </si>
  <si>
    <t>Hydra</t>
  </si>
  <si>
    <t>Ostracoda</t>
  </si>
  <si>
    <t>Bivalvia</t>
  </si>
  <si>
    <t>Sphaeriidae</t>
  </si>
  <si>
    <t>Pisidium</t>
  </si>
  <si>
    <t>Decapoda</t>
  </si>
  <si>
    <t>Astacidae</t>
  </si>
  <si>
    <t>Pacifastacus</t>
  </si>
  <si>
    <t>Amphipoda</t>
  </si>
  <si>
    <t>Gammarus</t>
  </si>
  <si>
    <t>Hyalella</t>
  </si>
  <si>
    <t>Gastropoda</t>
  </si>
  <si>
    <t>Potamopyrgus</t>
  </si>
  <si>
    <t>Ferrissia</t>
  </si>
  <si>
    <t>Fossaria</t>
  </si>
  <si>
    <t>Radix</t>
  </si>
  <si>
    <t>Stagnicola</t>
  </si>
  <si>
    <t>Physa</t>
  </si>
  <si>
    <t>Gyraulus</t>
  </si>
  <si>
    <t>Hydrachnidia</t>
  </si>
  <si>
    <t>Arrenurus</t>
  </si>
  <si>
    <t>Atractides</t>
  </si>
  <si>
    <t>Aturus</t>
  </si>
  <si>
    <t>Cheiroseius</t>
  </si>
  <si>
    <t>Estelloxus</t>
  </si>
  <si>
    <t>Feltria</t>
  </si>
  <si>
    <t>Frontipoda</t>
  </si>
  <si>
    <t>Frontipodopsis</t>
  </si>
  <si>
    <t>Hydrovolzia</t>
  </si>
  <si>
    <t>Oribatida</t>
  </si>
  <si>
    <t>Hydrozetidae</t>
  </si>
  <si>
    <t>Hydrozetes</t>
  </si>
  <si>
    <t>Hygrobates</t>
  </si>
  <si>
    <t>Lebertia</t>
  </si>
  <si>
    <t>Limnesia</t>
  </si>
  <si>
    <t>Ljania</t>
  </si>
  <si>
    <t>Mideopsis</t>
  </si>
  <si>
    <t>Neumania</t>
  </si>
  <si>
    <t>Nudomideopsis</t>
  </si>
  <si>
    <t>Protzia</t>
  </si>
  <si>
    <t>Sperchon</t>
  </si>
  <si>
    <t>Sperchonopsis</t>
  </si>
  <si>
    <t>Stygomomonia</t>
  </si>
  <si>
    <t>Testudacarus</t>
  </si>
  <si>
    <t>Thyas</t>
  </si>
  <si>
    <t>Torrenticola</t>
  </si>
  <si>
    <t>Tyrrellia</t>
  </si>
  <si>
    <t>Utaxatax</t>
  </si>
  <si>
    <t>Wandesia</t>
  </si>
  <si>
    <t>TOTAL INDIVIDUALS IN SAMPLE</t>
  </si>
  <si>
    <t>Raw Metric Scores</t>
  </si>
  <si>
    <t>Total Rich</t>
  </si>
  <si>
    <t>E Rich</t>
  </si>
  <si>
    <t>P Rich</t>
  </si>
  <si>
    <t>T Rich</t>
  </si>
  <si>
    <t>Acari Rich</t>
  </si>
  <si>
    <t>%Tol Taxa R</t>
  </si>
  <si>
    <t>%Shredder abundance</t>
  </si>
  <si>
    <t>Dominant 3 %</t>
  </si>
  <si>
    <t>Biotic Index (mod. Hilsenhoff)</t>
  </si>
  <si>
    <t>Standardized Metric Scores</t>
  </si>
  <si>
    <t>9-Metric Level-I  IBI</t>
  </si>
  <si>
    <t>BENCHMARKS FOR RE-SCALING  (Level-I)</t>
  </si>
  <si>
    <t xml:space="preserve">10 score benchmark = </t>
  </si>
  <si>
    <t xml:space="preserve">0 score benchmark = </t>
  </si>
  <si>
    <t>Lahontan Numeric Biocriteria:  Level II</t>
  </si>
  <si>
    <t>89.7 - 100</t>
  </si>
  <si>
    <t>80.4 - 89.7</t>
  </si>
  <si>
    <t>63.2 - 80.4</t>
  </si>
  <si>
    <t>42.2 - 63.2</t>
  </si>
  <si>
    <t xml:space="preserve">Level-II 10-Metric IBI Score = </t>
  </si>
  <si>
    <t>0  -  42.2</t>
  </si>
  <si>
    <t>Cordulegaster.dorsalis</t>
  </si>
  <si>
    <t>Diphetor.hageni</t>
  </si>
  <si>
    <t>Paraleptophlebia.bicornuta</t>
  </si>
  <si>
    <t>Attenella.delantala</t>
  </si>
  <si>
    <t>Attenella.soquele</t>
  </si>
  <si>
    <t>Caudatella.heterocaudata</t>
  </si>
  <si>
    <t>Caudatella.hystrix</t>
  </si>
  <si>
    <t>Drunella.doddsi</t>
  </si>
  <si>
    <t>Drunella.flavilinea</t>
  </si>
  <si>
    <t>Drunella.grandis</t>
  </si>
  <si>
    <t>Drunella.pelosa</t>
  </si>
  <si>
    <t>Drunella.spinifera</t>
  </si>
  <si>
    <t>Ephemerella.aurivillii</t>
  </si>
  <si>
    <t>Ephemerella.infrequens</t>
  </si>
  <si>
    <t>Timpanoga.hecuba</t>
  </si>
  <si>
    <t>Visoka.cataractae</t>
  </si>
  <si>
    <t>Eucapnopsis.brevicauda</t>
  </si>
  <si>
    <t>Despaxia.augusta</t>
  </si>
  <si>
    <t>Moselia.infuscata</t>
  </si>
  <si>
    <t>Frisonia.picticeps</t>
  </si>
  <si>
    <t>Oroperla.barbara</t>
  </si>
  <si>
    <t>Perlinodes.aureus</t>
  </si>
  <si>
    <t>Calineuria.californica</t>
  </si>
  <si>
    <t>Claasenia.sabulosa</t>
  </si>
  <si>
    <t>Doroneuria.baumanni</t>
  </si>
  <si>
    <t>Hesperoperla.pacifica</t>
  </si>
  <si>
    <t>Rhyacophila.acropedes</t>
  </si>
  <si>
    <t>Rhyacophila.alberta</t>
  </si>
  <si>
    <t>Rhyacophila.angelita</t>
  </si>
  <si>
    <t>Rhyacophila.arnaudi</t>
  </si>
  <si>
    <t>Rhyacophila.betteni</t>
  </si>
  <si>
    <t>Rhyacophila.coloradensis</t>
  </si>
  <si>
    <t>Rhyacophila.hyalinata</t>
  </si>
  <si>
    <t>Rhyacophila.iranda</t>
  </si>
  <si>
    <t>Rhyacophila.narvae</t>
  </si>
  <si>
    <t>Rhyacophila.nevadensis</t>
  </si>
  <si>
    <t>Rhyacophila.oreta</t>
  </si>
  <si>
    <t>Rhyacophila.rayneri</t>
  </si>
  <si>
    <t>Rhyacophila.rotunda</t>
  </si>
  <si>
    <t>Rhyacophila.sibirica</t>
  </si>
  <si>
    <t>Rhyacophila.vagrita</t>
  </si>
  <si>
    <t>Rhyacophila.verrula</t>
  </si>
  <si>
    <t>Rhyacophila.vofixa</t>
  </si>
  <si>
    <t>Amiocentrus.aspilus</t>
  </si>
  <si>
    <t>Brachycentrus.americanus</t>
  </si>
  <si>
    <t>Brachycentrus.echo</t>
  </si>
  <si>
    <t>Brachycentrus.occidentalis</t>
  </si>
  <si>
    <t>Arctopsyche.californica</t>
  </si>
  <si>
    <t>Arctopsyche.grandis</t>
  </si>
  <si>
    <t>Parapsyche.almota</t>
  </si>
  <si>
    <t>Parapsyche.elsis</t>
  </si>
  <si>
    <t>Ceratopsyche</t>
  </si>
  <si>
    <t>Lepidostoma.cascadense</t>
  </si>
  <si>
    <t>Chyranda.centralis</t>
  </si>
  <si>
    <t>Yphria.californica</t>
  </si>
  <si>
    <t>Pedomoecus.sierra</t>
  </si>
  <si>
    <t>Heteroplectron.californicum</t>
  </si>
  <si>
    <t>Orohermes.crepusculus</t>
  </si>
  <si>
    <t>Callocorixa.audeni</t>
  </si>
  <si>
    <t>Corisella.decolor</t>
  </si>
  <si>
    <t>Sigara.washingtonensis</t>
  </si>
  <si>
    <t>Notonectidae</t>
  </si>
  <si>
    <t>Notonecta.kirbyi</t>
  </si>
  <si>
    <t>Notonecta.undulata</t>
  </si>
  <si>
    <t>Amphizoa.insoleus</t>
  </si>
  <si>
    <t>Cleptelmis.addenda</t>
  </si>
  <si>
    <t>Heterlimnius.corpulentus</t>
  </si>
  <si>
    <t>Lara.avara</t>
  </si>
  <si>
    <t>Narpus.concolor</t>
  </si>
  <si>
    <t>Optioservus.divergens</t>
  </si>
  <si>
    <t>Optioservus.quadrimaculatus</t>
  </si>
  <si>
    <t>Zaitzevia.parvula</t>
  </si>
  <si>
    <t>Brychius.hornii</t>
  </si>
  <si>
    <t>Ametor.scabrosus</t>
  </si>
  <si>
    <t>Cymbiodyta.pacifica</t>
  </si>
  <si>
    <t>Tropisternus.columbianus</t>
  </si>
  <si>
    <t>Tropisternus.ellipticus</t>
  </si>
  <si>
    <t>Tropisternus.lateralis</t>
  </si>
  <si>
    <t>Eubrianax.edwardsi</t>
  </si>
  <si>
    <t>Staphylinidae</t>
  </si>
  <si>
    <t>Antocha.monticola</t>
  </si>
  <si>
    <t>Holorusia.hespera</t>
  </si>
  <si>
    <t>Atherix.pachypus</t>
  </si>
  <si>
    <t>Agathon.comstocki</t>
  </si>
  <si>
    <t>Meringodixa.chalonensis</t>
  </si>
  <si>
    <t>Hydrophorus</t>
  </si>
  <si>
    <t>Rhaphium</t>
  </si>
  <si>
    <t>Tachytrechus</t>
  </si>
  <si>
    <t>Scatella</t>
  </si>
  <si>
    <t>Limnophora</t>
  </si>
  <si>
    <t>Maruina.lanceolata</t>
  </si>
  <si>
    <t>Monodiamesa</t>
  </si>
  <si>
    <t>Odontomesa</t>
  </si>
  <si>
    <t>Prodiamesa</t>
  </si>
  <si>
    <t>Boreoheptagyia</t>
  </si>
  <si>
    <t>Diamesa</t>
  </si>
  <si>
    <t>Pagastia</t>
  </si>
  <si>
    <t>Potthastia.gaedii</t>
  </si>
  <si>
    <t>Potthastia.longimana</t>
  </si>
  <si>
    <t>Pseudodiamesa</t>
  </si>
  <si>
    <t>Boreochlus</t>
  </si>
  <si>
    <t>Parochlus.kiefferi</t>
  </si>
  <si>
    <t>Apsectrotanypus</t>
  </si>
  <si>
    <t>Brundiniella</t>
  </si>
  <si>
    <t>Meropelopia</t>
  </si>
  <si>
    <t>Pentaneura</t>
  </si>
  <si>
    <t>Trissopelopia</t>
  </si>
  <si>
    <t>Ablabesmyia</t>
  </si>
  <si>
    <t>Larsia</t>
  </si>
  <si>
    <t>Nilotanypus</t>
  </si>
  <si>
    <t>Paramerina</t>
  </si>
  <si>
    <t>Thienemannimyia</t>
  </si>
  <si>
    <t>Zavrelimyia</t>
  </si>
  <si>
    <t>Apedilum</t>
  </si>
  <si>
    <t>Chironomus</t>
  </si>
  <si>
    <t>Cryptochironomus</t>
  </si>
  <si>
    <t>Demicryptochironomus</t>
  </si>
  <si>
    <t>Microtendipes.pedellus</t>
  </si>
  <si>
    <t>Microtendipes.rydalensis</t>
  </si>
  <si>
    <t>Paracladopelma</t>
  </si>
  <si>
    <t>Paratendipes</t>
  </si>
  <si>
    <t>Phaenopsectra</t>
  </si>
  <si>
    <t>Polypedilum.aviceps</t>
  </si>
  <si>
    <t>Polypedilum.convictum</t>
  </si>
  <si>
    <t>Polypedilum.halterale</t>
  </si>
  <si>
    <t>Polypedilum.laetum</t>
  </si>
  <si>
    <t>Polypedilum.scalaenum</t>
  </si>
  <si>
    <t>Polypedilum.tritum</t>
  </si>
  <si>
    <t>Robackia</t>
  </si>
  <si>
    <t>Stenochironomus</t>
  </si>
  <si>
    <t>Stictochironomus</t>
  </si>
  <si>
    <t>Tribelos</t>
  </si>
  <si>
    <t>Pseudochironomus</t>
  </si>
  <si>
    <t>Cladotanytarsus.vanderwulpi</t>
  </si>
  <si>
    <t>Constempellina</t>
  </si>
  <si>
    <t>Micropsectra</t>
  </si>
  <si>
    <t>Paratanytarsus</t>
  </si>
  <si>
    <t>Rheotanytarsus</t>
  </si>
  <si>
    <t>Stempellina</t>
  </si>
  <si>
    <t>Stempellinella</t>
  </si>
  <si>
    <t>Sublettea</t>
  </si>
  <si>
    <t>Tanytarsus</t>
  </si>
  <si>
    <t>Virgatanytarsus</t>
  </si>
  <si>
    <t>f</t>
  </si>
  <si>
    <t>Brillia</t>
  </si>
  <si>
    <t>Camptocladius</t>
  </si>
  <si>
    <t>Cardiocladius</t>
  </si>
  <si>
    <t>Chaetocladius.dentiforceps</t>
  </si>
  <si>
    <t>Corynoneura</t>
  </si>
  <si>
    <t>Cricotopus.Nostococladius</t>
  </si>
  <si>
    <t>Cricotopus.trifascia</t>
  </si>
  <si>
    <t>Cricotopus.Orthocladius</t>
  </si>
  <si>
    <t>Eukiefferiella.brehmi</t>
  </si>
  <si>
    <t>Eukiefferiella.brevicalar</t>
  </si>
  <si>
    <t>Eukiefferiella.claripennis</t>
  </si>
  <si>
    <t>Eukiefferiella.coerulescens</t>
  </si>
  <si>
    <t>Eukiefferiella.devonica</t>
  </si>
  <si>
    <t>Eukiefferiella.gracei</t>
  </si>
  <si>
    <t>Eukiefferiella.pseudomontana</t>
  </si>
  <si>
    <t>Eukiefferiella.similis</t>
  </si>
  <si>
    <t>Euryhapsis</t>
  </si>
  <si>
    <t>s</t>
  </si>
  <si>
    <t>Heleniella</t>
  </si>
  <si>
    <t>Heterotrissocladius.marcidus</t>
  </si>
  <si>
    <t>Hydrobaenus</t>
  </si>
  <si>
    <t>Krenosmittia</t>
  </si>
  <si>
    <t>Limnophyes</t>
  </si>
  <si>
    <t>Lopescladius</t>
  </si>
  <si>
    <t>Metriocnemus.fuscipes</t>
  </si>
  <si>
    <t>Metriocnemus.hygropetricus</t>
  </si>
  <si>
    <t>Nanocladius.balticus</t>
  </si>
  <si>
    <t>Nanocladius.parvulus</t>
  </si>
  <si>
    <t>Orthocladius.Euorthocladius</t>
  </si>
  <si>
    <t>Parachaetocladius</t>
  </si>
  <si>
    <t>Parakiefferiella</t>
  </si>
  <si>
    <t>Paralimnophyes</t>
  </si>
  <si>
    <t>Parametriocnemus</t>
  </si>
  <si>
    <t>Paraphaenocladius</t>
  </si>
  <si>
    <t>Parorthocladius</t>
  </si>
  <si>
    <t>Psectrocladius.psilopterus</t>
  </si>
  <si>
    <t>Psectrocladius.sordidellus</t>
  </si>
  <si>
    <t>Pseudorthocladius</t>
  </si>
  <si>
    <t>Pseudosmittia</t>
  </si>
  <si>
    <t>Rheocricotopus</t>
  </si>
  <si>
    <t>Rheosmittia</t>
  </si>
  <si>
    <t>Smittia</t>
  </si>
  <si>
    <t>Symbiocladius</t>
  </si>
  <si>
    <t>pa</t>
  </si>
  <si>
    <t>Symposiocladius</t>
  </si>
  <si>
    <t>Synorthocladius</t>
  </si>
  <si>
    <t>Thienemanniella.fusca</t>
  </si>
  <si>
    <t>Thienemanniella.xena</t>
  </si>
  <si>
    <t>Tvetenia.bavarica</t>
  </si>
  <si>
    <t>Tvetenia.discoloripes</t>
  </si>
  <si>
    <t>Helobdella.stagnalis</t>
  </si>
  <si>
    <t>Nematomorpha</t>
  </si>
  <si>
    <t>Gordius</t>
  </si>
  <si>
    <t>Paragordius</t>
  </si>
  <si>
    <t>Pacifastacus.lenisculus</t>
  </si>
  <si>
    <t>Gammarus.lacustris</t>
  </si>
  <si>
    <t>Hyalella.azteca</t>
  </si>
  <si>
    <t>Hydrobiidae</t>
  </si>
  <si>
    <t>Radix.auricularia</t>
  </si>
  <si>
    <t>TOTAL</t>
  </si>
  <si>
    <t>%Chiro R</t>
  </si>
  <si>
    <t>10-metric Level-II  IBI</t>
  </si>
  <si>
    <t>(these highlighted yellow columns are the 5 samples with big differences that I used to find the source of the errors)</t>
  </si>
  <si>
    <t>BENCHMARKS FOR RE-SCALING  (Level-II)</t>
  </si>
  <si>
    <t>0.0%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</si>
</sst>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0" fillId="6" borderId="0" xfId="0" applyFont="1" applyFill="1" applyAlignment="1" applyProtection="1">
      <alignment horizontal="right"/>
      <protection/>
    </xf>
    <xf numFmtId="164" fontId="0" fillId="6" borderId="0" xfId="0" applyNumberFormat="1" applyFont="1" applyFill="1" applyAlignment="1" applyProtection="1">
      <alignment horizontal="right"/>
      <protection locked="0"/>
    </xf>
    <xf numFmtId="0" fontId="1" fillId="5" borderId="3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19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164" fontId="0" fillId="6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164" fontId="0" fillId="0" borderId="2" xfId="19" applyNumberFormat="1" applyFon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2" xfId="0" applyNumberFormat="1" applyFont="1" applyBorder="1" applyAlignment="1" applyProtection="1" quotePrefix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6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19" applyNumberFormat="1" applyFont="1" applyFill="1" applyAlignment="1">
      <alignment/>
    </xf>
    <xf numFmtId="164" fontId="0" fillId="0" borderId="0" xfId="19" applyNumberFormat="1" applyFon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/>
    </xf>
    <xf numFmtId="0" fontId="0" fillId="0" borderId="2" xfId="0" applyFont="1" applyFill="1" applyBorder="1" applyAlignment="1" quotePrefix="1">
      <alignment horizontal="right"/>
    </xf>
    <xf numFmtId="10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1" fillId="7" borderId="9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7" borderId="1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95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15.7109375" style="0" customWidth="1"/>
    <col min="4" max="4" width="27.421875" style="0" customWidth="1"/>
    <col min="5" max="5" width="10.7109375" style="0" customWidth="1"/>
    <col min="6" max="6" width="10.57421875" style="0" customWidth="1"/>
    <col min="7" max="7" width="9.8515625" style="0" bestFit="1" customWidth="1"/>
    <col min="8" max="8" width="11.57421875" style="0" bestFit="1" customWidth="1"/>
    <col min="9" max="9" width="9.7109375" style="0" bestFit="1" customWidth="1"/>
  </cols>
  <sheetData>
    <row r="1" spans="1:59" ht="12.75">
      <c r="A1" s="94" t="s">
        <v>0</v>
      </c>
      <c r="B1" s="95"/>
      <c r="C1" s="96"/>
      <c r="D1" s="1"/>
      <c r="E1" s="2"/>
      <c r="F1" s="3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5</v>
      </c>
      <c r="L1" s="4" t="s">
        <v>5</v>
      </c>
      <c r="M1" s="4" t="s">
        <v>5</v>
      </c>
      <c r="N1" s="4" t="s">
        <v>5</v>
      </c>
      <c r="O1" s="4" t="s">
        <v>5</v>
      </c>
      <c r="P1" s="4" t="s">
        <v>5</v>
      </c>
      <c r="Q1" s="4" t="s">
        <v>5</v>
      </c>
      <c r="R1" s="4" t="s">
        <v>5</v>
      </c>
      <c r="S1" s="4" t="s">
        <v>5</v>
      </c>
      <c r="T1" s="4" t="s">
        <v>5</v>
      </c>
      <c r="U1" s="4" t="s">
        <v>5</v>
      </c>
      <c r="V1" s="4" t="s">
        <v>5</v>
      </c>
      <c r="W1" s="4" t="s">
        <v>5</v>
      </c>
      <c r="X1" s="4" t="s">
        <v>5</v>
      </c>
      <c r="Y1" s="4" t="s">
        <v>5</v>
      </c>
      <c r="Z1" s="4" t="s">
        <v>5</v>
      </c>
      <c r="AA1" s="4" t="s">
        <v>5</v>
      </c>
      <c r="AB1" s="4" t="s">
        <v>5</v>
      </c>
      <c r="AC1" s="4" t="s">
        <v>5</v>
      </c>
      <c r="AD1" s="4" t="s">
        <v>5</v>
      </c>
      <c r="AE1" s="4" t="s">
        <v>5</v>
      </c>
      <c r="AF1" s="4" t="s">
        <v>5</v>
      </c>
      <c r="AG1" s="4" t="s">
        <v>5</v>
      </c>
      <c r="AH1" s="4" t="s">
        <v>5</v>
      </c>
      <c r="AI1" s="4" t="s">
        <v>5</v>
      </c>
      <c r="AJ1" s="4" t="s">
        <v>5</v>
      </c>
      <c r="AK1" s="4" t="s">
        <v>5</v>
      </c>
      <c r="AL1" s="4" t="s">
        <v>5</v>
      </c>
      <c r="AM1" s="4" t="s">
        <v>5</v>
      </c>
      <c r="AN1" s="4" t="s">
        <v>5</v>
      </c>
      <c r="AO1" s="4" t="s">
        <v>5</v>
      </c>
      <c r="AP1" s="4" t="s">
        <v>5</v>
      </c>
      <c r="AQ1" s="4" t="s">
        <v>5</v>
      </c>
      <c r="AR1" s="4" t="s">
        <v>5</v>
      </c>
      <c r="AS1" s="4" t="s">
        <v>5</v>
      </c>
      <c r="AT1" s="4" t="s">
        <v>5</v>
      </c>
      <c r="AU1" s="4" t="s">
        <v>5</v>
      </c>
      <c r="AV1" s="4" t="s">
        <v>5</v>
      </c>
      <c r="AW1" s="4" t="s">
        <v>5</v>
      </c>
      <c r="AX1" s="4" t="s">
        <v>5</v>
      </c>
      <c r="AY1" s="4" t="s">
        <v>5</v>
      </c>
      <c r="AZ1" s="4" t="s">
        <v>5</v>
      </c>
      <c r="BA1" s="4" t="s">
        <v>5</v>
      </c>
      <c r="BB1" s="4" t="s">
        <v>5</v>
      </c>
      <c r="BC1" s="4" t="s">
        <v>5</v>
      </c>
      <c r="BD1" s="4" t="s">
        <v>5</v>
      </c>
      <c r="BE1" s="4" t="s">
        <v>5</v>
      </c>
      <c r="BF1" s="4" t="s">
        <v>5</v>
      </c>
      <c r="BG1" s="4" t="s">
        <v>5</v>
      </c>
    </row>
    <row r="2" spans="1:59" ht="12.75">
      <c r="A2" s="5" t="s">
        <v>6</v>
      </c>
      <c r="B2" s="6" t="s">
        <v>7</v>
      </c>
      <c r="C2" s="7"/>
      <c r="D2" s="1"/>
      <c r="E2" s="2"/>
      <c r="F2" s="3" t="s">
        <v>8</v>
      </c>
      <c r="G2" s="8">
        <v>1999</v>
      </c>
      <c r="H2" s="8">
        <v>2001</v>
      </c>
      <c r="I2" s="8">
        <v>2005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2.75">
      <c r="A3" s="5" t="s">
        <v>9</v>
      </c>
      <c r="B3" s="6" t="s">
        <v>10</v>
      </c>
      <c r="C3" s="7"/>
      <c r="D3" s="1"/>
      <c r="E3" s="1"/>
      <c r="F3" s="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2.75">
      <c r="A4" s="9" t="s">
        <v>11</v>
      </c>
      <c r="B4" s="10" t="s">
        <v>12</v>
      </c>
      <c r="C4" s="11"/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2.75">
      <c r="A5" s="12" t="s">
        <v>13</v>
      </c>
      <c r="B5" s="13" t="s">
        <v>14</v>
      </c>
      <c r="C5" s="14"/>
      <c r="D5" s="15"/>
      <c r="E5" s="15"/>
      <c r="F5" s="15" t="s">
        <v>15</v>
      </c>
      <c r="G5" s="16">
        <f>G264</f>
        <v>71.57260238585204</v>
      </c>
      <c r="H5" s="16">
        <f aca="true" t="shared" si="0" ref="H5:BG5">H264</f>
        <v>52.471010598379976</v>
      </c>
      <c r="I5" s="16">
        <f t="shared" si="0"/>
        <v>95.55555555555556</v>
      </c>
      <c r="J5" s="16" t="e">
        <f t="shared" si="0"/>
        <v>#DIV/0!</v>
      </c>
      <c r="K5" s="16" t="e">
        <f t="shared" si="0"/>
        <v>#DIV/0!</v>
      </c>
      <c r="L5" s="16" t="e">
        <f t="shared" si="0"/>
        <v>#DIV/0!</v>
      </c>
      <c r="M5" s="16" t="e">
        <f t="shared" si="0"/>
        <v>#DIV/0!</v>
      </c>
      <c r="N5" s="16" t="e">
        <f t="shared" si="0"/>
        <v>#DIV/0!</v>
      </c>
      <c r="O5" s="16" t="e">
        <f t="shared" si="0"/>
        <v>#DIV/0!</v>
      </c>
      <c r="P5" s="16" t="e">
        <f t="shared" si="0"/>
        <v>#DIV/0!</v>
      </c>
      <c r="Q5" s="16" t="e">
        <f t="shared" si="0"/>
        <v>#DIV/0!</v>
      </c>
      <c r="R5" s="16" t="e">
        <f t="shared" si="0"/>
        <v>#DIV/0!</v>
      </c>
      <c r="S5" s="16" t="e">
        <f t="shared" si="0"/>
        <v>#DIV/0!</v>
      </c>
      <c r="T5" s="16" t="e">
        <f t="shared" si="0"/>
        <v>#DIV/0!</v>
      </c>
      <c r="U5" s="16" t="e">
        <f t="shared" si="0"/>
        <v>#DIV/0!</v>
      </c>
      <c r="V5" s="16" t="e">
        <f t="shared" si="0"/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  <c r="AK5" s="16" t="e">
        <f t="shared" si="0"/>
        <v>#DIV/0!</v>
      </c>
      <c r="AL5" s="16" t="e">
        <f t="shared" si="0"/>
        <v>#DIV/0!</v>
      </c>
      <c r="AM5" s="16" t="e">
        <f t="shared" si="0"/>
        <v>#DIV/0!</v>
      </c>
      <c r="AN5" s="16" t="e">
        <f t="shared" si="0"/>
        <v>#DIV/0!</v>
      </c>
      <c r="AO5" s="16" t="e">
        <f t="shared" si="0"/>
        <v>#DIV/0!</v>
      </c>
      <c r="AP5" s="16" t="e">
        <f t="shared" si="0"/>
        <v>#DIV/0!</v>
      </c>
      <c r="AQ5" s="16" t="e">
        <f t="shared" si="0"/>
        <v>#DIV/0!</v>
      </c>
      <c r="AR5" s="16" t="e">
        <f t="shared" si="0"/>
        <v>#DIV/0!</v>
      </c>
      <c r="AS5" s="16" t="e">
        <f t="shared" si="0"/>
        <v>#DIV/0!</v>
      </c>
      <c r="AT5" s="16" t="e">
        <f t="shared" si="0"/>
        <v>#DIV/0!</v>
      </c>
      <c r="AU5" s="16" t="e">
        <f t="shared" si="0"/>
        <v>#DIV/0!</v>
      </c>
      <c r="AV5" s="16" t="e">
        <f t="shared" si="0"/>
        <v>#DIV/0!</v>
      </c>
      <c r="AW5" s="16" t="e">
        <f t="shared" si="0"/>
        <v>#DIV/0!</v>
      </c>
      <c r="AX5" s="16" t="e">
        <f t="shared" si="0"/>
        <v>#DIV/0!</v>
      </c>
      <c r="AY5" s="16" t="e">
        <f t="shared" si="0"/>
        <v>#DIV/0!</v>
      </c>
      <c r="AZ5" s="16" t="e">
        <f t="shared" si="0"/>
        <v>#DIV/0!</v>
      </c>
      <c r="BA5" s="16" t="e">
        <f t="shared" si="0"/>
        <v>#DIV/0!</v>
      </c>
      <c r="BB5" s="16" t="e">
        <f t="shared" si="0"/>
        <v>#DIV/0!</v>
      </c>
      <c r="BC5" s="16" t="e">
        <f t="shared" si="0"/>
        <v>#DIV/0!</v>
      </c>
      <c r="BD5" s="16" t="e">
        <f t="shared" si="0"/>
        <v>#DIV/0!</v>
      </c>
      <c r="BE5" s="16" t="e">
        <f t="shared" si="0"/>
        <v>#DIV/0!</v>
      </c>
      <c r="BF5" s="16" t="e">
        <f t="shared" si="0"/>
        <v>#DIV/0!</v>
      </c>
      <c r="BG5" s="16" t="e">
        <f t="shared" si="0"/>
        <v>#DIV/0!</v>
      </c>
    </row>
    <row r="6" spans="1:59" ht="13.5" thickBot="1">
      <c r="A6" s="17" t="s">
        <v>16</v>
      </c>
      <c r="B6" s="18" t="s">
        <v>17</v>
      </c>
      <c r="C6" s="19"/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2.75">
      <c r="A7" s="1"/>
      <c r="B7" s="1"/>
      <c r="C7" s="1"/>
      <c r="D7" s="1"/>
      <c r="E7" s="1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2.75">
      <c r="A8" s="1"/>
      <c r="B8" s="20" t="s">
        <v>18</v>
      </c>
      <c r="C8" s="20" t="s">
        <v>19</v>
      </c>
      <c r="D8" s="20" t="s">
        <v>20</v>
      </c>
      <c r="E8" s="20" t="s">
        <v>21</v>
      </c>
      <c r="F8" s="20" t="s">
        <v>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2.75">
      <c r="A9" s="1"/>
      <c r="B9" s="1" t="s">
        <v>23</v>
      </c>
      <c r="C9" s="1" t="s">
        <v>24</v>
      </c>
      <c r="D9" s="1" t="s">
        <v>25</v>
      </c>
      <c r="E9" s="21">
        <v>4</v>
      </c>
      <c r="F9" s="21" t="s">
        <v>26</v>
      </c>
      <c r="G9" s="8">
        <v>0</v>
      </c>
      <c r="H9" s="8">
        <v>0</v>
      </c>
      <c r="I9" s="8"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2.75">
      <c r="A10" s="1"/>
      <c r="B10" s="1"/>
      <c r="C10" s="1" t="s">
        <v>27</v>
      </c>
      <c r="D10" s="1" t="s">
        <v>28</v>
      </c>
      <c r="E10" s="21">
        <v>3</v>
      </c>
      <c r="F10" s="21" t="s">
        <v>26</v>
      </c>
      <c r="G10" s="8">
        <v>0</v>
      </c>
      <c r="H10" s="8">
        <v>0</v>
      </c>
      <c r="I10" s="8"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2.75">
      <c r="A11" s="1"/>
      <c r="B11" s="1"/>
      <c r="C11" s="1" t="s">
        <v>29</v>
      </c>
      <c r="D11" s="1" t="s">
        <v>30</v>
      </c>
      <c r="E11" s="21">
        <v>7</v>
      </c>
      <c r="F11" s="21" t="s">
        <v>26</v>
      </c>
      <c r="G11" s="8">
        <v>0</v>
      </c>
      <c r="H11" s="8">
        <v>0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2.75">
      <c r="A12" s="1"/>
      <c r="B12" s="1"/>
      <c r="C12" s="1"/>
      <c r="D12" s="1" t="s">
        <v>31</v>
      </c>
      <c r="E12" s="22">
        <v>9</v>
      </c>
      <c r="F12" s="21" t="s">
        <v>26</v>
      </c>
      <c r="G12" s="8">
        <v>0</v>
      </c>
      <c r="H12" s="8">
        <v>0</v>
      </c>
      <c r="I12" s="8"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12.75">
      <c r="A13" s="1"/>
      <c r="B13" s="1" t="s">
        <v>32</v>
      </c>
      <c r="C13" s="1" t="s">
        <v>33</v>
      </c>
      <c r="D13" s="1" t="s">
        <v>34</v>
      </c>
      <c r="E13" s="21">
        <v>4</v>
      </c>
      <c r="F13" s="21" t="s">
        <v>35</v>
      </c>
      <c r="G13" s="8">
        <v>0</v>
      </c>
      <c r="H13" s="8">
        <v>0</v>
      </c>
      <c r="I13" s="8"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12.75">
      <c r="A14" s="1"/>
      <c r="B14" s="1"/>
      <c r="C14" s="1"/>
      <c r="D14" s="1" t="s">
        <v>36</v>
      </c>
      <c r="E14" s="22">
        <v>5</v>
      </c>
      <c r="F14" s="21" t="s">
        <v>35</v>
      </c>
      <c r="G14" s="8">
        <v>51</v>
      </c>
      <c r="H14" s="8">
        <v>121</v>
      </c>
      <c r="I14" s="8">
        <v>20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2.75">
      <c r="A15" s="1"/>
      <c r="B15" s="1"/>
      <c r="C15" s="1"/>
      <c r="D15" s="1" t="s">
        <v>37</v>
      </c>
      <c r="E15" s="21">
        <v>9</v>
      </c>
      <c r="F15" s="21" t="s">
        <v>35</v>
      </c>
      <c r="G15" s="8">
        <v>0</v>
      </c>
      <c r="H15" s="8">
        <v>0</v>
      </c>
      <c r="I15" s="8"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12.75">
      <c r="A16" s="1"/>
      <c r="B16" s="1"/>
      <c r="C16" s="1"/>
      <c r="D16" s="1" t="s">
        <v>38</v>
      </c>
      <c r="E16" s="22">
        <v>2</v>
      </c>
      <c r="F16" s="21" t="s">
        <v>35</v>
      </c>
      <c r="G16" s="8">
        <v>0</v>
      </c>
      <c r="H16" s="8">
        <v>0</v>
      </c>
      <c r="I16" s="8"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2.75">
      <c r="A17" s="1"/>
      <c r="B17" s="1"/>
      <c r="C17" s="1"/>
      <c r="D17" s="1" t="s">
        <v>39</v>
      </c>
      <c r="E17" s="22">
        <v>5</v>
      </c>
      <c r="F17" s="21" t="s">
        <v>35</v>
      </c>
      <c r="G17" s="8">
        <v>51</v>
      </c>
      <c r="H17" s="8">
        <v>21</v>
      </c>
      <c r="I17" s="8">
        <v>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2.75">
      <c r="A18" s="1"/>
      <c r="B18" s="1"/>
      <c r="C18" s="1"/>
      <c r="D18" s="1" t="s">
        <v>40</v>
      </c>
      <c r="E18" s="22">
        <v>4</v>
      </c>
      <c r="F18" s="21" t="s">
        <v>35</v>
      </c>
      <c r="G18" s="8">
        <v>0</v>
      </c>
      <c r="H18" s="8">
        <v>0</v>
      </c>
      <c r="I18" s="8"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2.75">
      <c r="A19" s="1"/>
      <c r="B19" s="1"/>
      <c r="C19" s="1"/>
      <c r="D19" s="1" t="s">
        <v>41</v>
      </c>
      <c r="E19" s="21">
        <v>4</v>
      </c>
      <c r="F19" s="21" t="s">
        <v>35</v>
      </c>
      <c r="G19" s="8">
        <v>0</v>
      </c>
      <c r="H19" s="8">
        <v>0</v>
      </c>
      <c r="I19" s="8"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2.75">
      <c r="A20" s="1"/>
      <c r="B20" s="1"/>
      <c r="C20" s="1" t="s">
        <v>42</v>
      </c>
      <c r="D20" s="1" t="s">
        <v>43</v>
      </c>
      <c r="E20" s="22">
        <v>0</v>
      </c>
      <c r="F20" s="21" t="s">
        <v>35</v>
      </c>
      <c r="G20" s="8">
        <v>1</v>
      </c>
      <c r="H20" s="8">
        <v>1</v>
      </c>
      <c r="I20" s="8">
        <v>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2.75">
      <c r="A21" s="1"/>
      <c r="B21" s="1"/>
      <c r="C21" s="1" t="s">
        <v>44</v>
      </c>
      <c r="D21" s="1" t="s">
        <v>45</v>
      </c>
      <c r="E21" s="21">
        <v>7</v>
      </c>
      <c r="F21" s="21" t="s">
        <v>35</v>
      </c>
      <c r="G21" s="8">
        <v>0</v>
      </c>
      <c r="H21" s="8">
        <v>0</v>
      </c>
      <c r="I21" s="8"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2.75">
      <c r="A22" s="1"/>
      <c r="B22" s="1"/>
      <c r="C22" s="1" t="s">
        <v>46</v>
      </c>
      <c r="D22" s="1" t="s">
        <v>47</v>
      </c>
      <c r="E22" s="22">
        <v>4</v>
      </c>
      <c r="F22" s="21" t="s">
        <v>35</v>
      </c>
      <c r="G22" s="23">
        <v>0</v>
      </c>
      <c r="H22" s="23">
        <v>2</v>
      </c>
      <c r="I22" s="23">
        <v>15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ht="12.75">
      <c r="A23" s="1"/>
      <c r="B23" s="1"/>
      <c r="C23" s="1" t="s">
        <v>48</v>
      </c>
      <c r="D23" s="1" t="s">
        <v>49</v>
      </c>
      <c r="E23" s="22">
        <v>4</v>
      </c>
      <c r="F23" s="21" t="s">
        <v>35</v>
      </c>
      <c r="G23" s="8">
        <v>0</v>
      </c>
      <c r="H23" s="8">
        <v>0</v>
      </c>
      <c r="I23" s="8"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2.75">
      <c r="A24" s="1"/>
      <c r="B24" s="1"/>
      <c r="C24" s="1" t="s">
        <v>50</v>
      </c>
      <c r="D24" s="1" t="s">
        <v>51</v>
      </c>
      <c r="E24" s="22">
        <v>2</v>
      </c>
      <c r="F24" s="21" t="s">
        <v>35</v>
      </c>
      <c r="G24" s="8">
        <v>1</v>
      </c>
      <c r="H24" s="8">
        <v>11</v>
      </c>
      <c r="I24" s="8">
        <v>91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2.75">
      <c r="A25" s="1"/>
      <c r="B25" s="1"/>
      <c r="C25" s="1"/>
      <c r="D25" s="1" t="s">
        <v>52</v>
      </c>
      <c r="E25" s="22">
        <v>2</v>
      </c>
      <c r="F25" s="21" t="s">
        <v>35</v>
      </c>
      <c r="G25" s="8">
        <v>14</v>
      </c>
      <c r="H25" s="8">
        <v>1</v>
      </c>
      <c r="I25" s="8">
        <v>15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2.75">
      <c r="A26" s="1"/>
      <c r="B26" s="1"/>
      <c r="C26" s="1"/>
      <c r="D26" s="1" t="s">
        <v>53</v>
      </c>
      <c r="E26" s="22">
        <v>1</v>
      </c>
      <c r="F26" s="21" t="s">
        <v>35</v>
      </c>
      <c r="G26" s="8">
        <v>9</v>
      </c>
      <c r="H26" s="8">
        <v>0</v>
      </c>
      <c r="I26" s="8"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2.75">
      <c r="A27" s="1"/>
      <c r="B27" s="1"/>
      <c r="C27" s="1"/>
      <c r="D27" s="1" t="s">
        <v>54</v>
      </c>
      <c r="E27" s="24">
        <v>0</v>
      </c>
      <c r="F27" s="21" t="s">
        <v>35</v>
      </c>
      <c r="G27" s="8">
        <v>38</v>
      </c>
      <c r="H27" s="8">
        <v>4</v>
      </c>
      <c r="I27" s="8">
        <v>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2.75">
      <c r="A28" s="1"/>
      <c r="B28" s="1"/>
      <c r="C28" s="1"/>
      <c r="D28" s="1" t="s">
        <v>55</v>
      </c>
      <c r="E28" s="22">
        <v>1</v>
      </c>
      <c r="F28" s="21" t="s">
        <v>35</v>
      </c>
      <c r="G28" s="8">
        <v>0</v>
      </c>
      <c r="H28" s="8">
        <v>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2.75">
      <c r="A29" s="1"/>
      <c r="B29" s="1"/>
      <c r="C29" s="1"/>
      <c r="D29" s="1" t="s">
        <v>56</v>
      </c>
      <c r="E29" s="22">
        <v>7</v>
      </c>
      <c r="F29" s="21" t="s">
        <v>35</v>
      </c>
      <c r="G29" s="8">
        <v>0</v>
      </c>
      <c r="H29" s="8">
        <v>0</v>
      </c>
      <c r="I29" s="8"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2.75">
      <c r="A30" s="1"/>
      <c r="B30" s="1"/>
      <c r="C30" s="1" t="s">
        <v>57</v>
      </c>
      <c r="D30" s="1" t="s">
        <v>58</v>
      </c>
      <c r="E30" s="22">
        <v>2</v>
      </c>
      <c r="F30" s="21" t="s">
        <v>59</v>
      </c>
      <c r="G30" s="8">
        <v>0</v>
      </c>
      <c r="H30" s="8">
        <v>0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2.75">
      <c r="A31" s="1"/>
      <c r="B31" s="1"/>
      <c r="C31" s="1"/>
      <c r="D31" s="1" t="s">
        <v>60</v>
      </c>
      <c r="E31" s="22">
        <v>4</v>
      </c>
      <c r="F31" s="21" t="s">
        <v>59</v>
      </c>
      <c r="G31" s="8">
        <v>3</v>
      </c>
      <c r="H31" s="8">
        <v>15</v>
      </c>
      <c r="I31" s="8">
        <v>101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2.75">
      <c r="A32" s="1"/>
      <c r="B32" s="1"/>
      <c r="C32" s="1"/>
      <c r="D32" s="1" t="s">
        <v>61</v>
      </c>
      <c r="E32" s="22">
        <v>0</v>
      </c>
      <c r="F32" s="21" t="s">
        <v>59</v>
      </c>
      <c r="G32" s="8">
        <v>5</v>
      </c>
      <c r="H32" s="8">
        <v>2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2.75">
      <c r="A33" s="1"/>
      <c r="B33" s="1"/>
      <c r="C33" s="1"/>
      <c r="D33" s="1" t="s">
        <v>62</v>
      </c>
      <c r="E33" s="22">
        <v>3</v>
      </c>
      <c r="F33" s="21" t="s">
        <v>59</v>
      </c>
      <c r="G33" s="8">
        <v>0</v>
      </c>
      <c r="H33" s="8">
        <v>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2.75">
      <c r="A34" s="1"/>
      <c r="B34" s="1"/>
      <c r="C34" s="1"/>
      <c r="D34" s="1" t="s">
        <v>63</v>
      </c>
      <c r="E34" s="22">
        <v>3</v>
      </c>
      <c r="F34" s="21" t="s">
        <v>59</v>
      </c>
      <c r="G34" s="8">
        <v>0</v>
      </c>
      <c r="H34" s="8">
        <v>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2.75">
      <c r="A35" s="1"/>
      <c r="B35" s="1"/>
      <c r="C35" s="1"/>
      <c r="D35" s="1" t="s">
        <v>64</v>
      </c>
      <c r="E35" s="22">
        <v>0</v>
      </c>
      <c r="F35" s="21" t="s">
        <v>59</v>
      </c>
      <c r="G35" s="8">
        <v>3</v>
      </c>
      <c r="H35" s="8">
        <v>0</v>
      </c>
      <c r="I35" s="8">
        <v>21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2.75">
      <c r="A36" s="1"/>
      <c r="B36" s="1" t="s">
        <v>65</v>
      </c>
      <c r="C36" s="1" t="s">
        <v>66</v>
      </c>
      <c r="D36" s="1" t="s">
        <v>67</v>
      </c>
      <c r="E36" s="22">
        <v>2</v>
      </c>
      <c r="F36" s="21" t="s">
        <v>68</v>
      </c>
      <c r="G36" s="8">
        <v>0</v>
      </c>
      <c r="H36" s="8">
        <v>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2.75">
      <c r="A37" s="1"/>
      <c r="B37" s="1"/>
      <c r="C37" s="1"/>
      <c r="D37" s="1" t="s">
        <v>69</v>
      </c>
      <c r="E37" s="22">
        <v>2</v>
      </c>
      <c r="F37" s="21" t="s">
        <v>68</v>
      </c>
      <c r="G37" s="8">
        <v>0</v>
      </c>
      <c r="H37" s="8">
        <v>0</v>
      </c>
      <c r="I37" s="8"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2.75">
      <c r="A38" s="1"/>
      <c r="B38" s="1"/>
      <c r="C38" s="1"/>
      <c r="D38" s="1" t="s">
        <v>70</v>
      </c>
      <c r="E38" s="22">
        <v>0</v>
      </c>
      <c r="F38" s="21" t="s">
        <v>68</v>
      </c>
      <c r="G38" s="8">
        <v>0</v>
      </c>
      <c r="H38" s="8">
        <v>0</v>
      </c>
      <c r="I38" s="8"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2.75">
      <c r="A39" s="1"/>
      <c r="B39" s="1"/>
      <c r="C39" s="1"/>
      <c r="D39" s="1" t="s">
        <v>71</v>
      </c>
      <c r="E39" s="22">
        <v>2</v>
      </c>
      <c r="F39" s="21" t="s">
        <v>68</v>
      </c>
      <c r="G39" s="8">
        <v>0</v>
      </c>
      <c r="H39" s="8">
        <v>0</v>
      </c>
      <c r="I39" s="8">
        <v>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2.75">
      <c r="A40" s="1"/>
      <c r="B40" s="1"/>
      <c r="C40" s="1" t="s">
        <v>72</v>
      </c>
      <c r="D40" s="1" t="s">
        <v>72</v>
      </c>
      <c r="E40" s="21">
        <v>1</v>
      </c>
      <c r="F40" s="21" t="s">
        <v>68</v>
      </c>
      <c r="G40" s="8">
        <v>0</v>
      </c>
      <c r="H40" s="8">
        <v>0</v>
      </c>
      <c r="I40" s="8"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2.75">
      <c r="A41" s="1"/>
      <c r="B41" s="1"/>
      <c r="C41" s="1"/>
      <c r="D41" s="1" t="s">
        <v>73</v>
      </c>
      <c r="E41" s="22">
        <v>1</v>
      </c>
      <c r="F41" s="21" t="s">
        <v>68</v>
      </c>
      <c r="G41" s="8">
        <v>0</v>
      </c>
      <c r="H41" s="8">
        <v>0</v>
      </c>
      <c r="I41" s="8">
        <v>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2.75">
      <c r="A42" s="1"/>
      <c r="B42" s="1"/>
      <c r="C42" s="1" t="s">
        <v>74</v>
      </c>
      <c r="D42" s="1" t="s">
        <v>75</v>
      </c>
      <c r="E42" s="22">
        <v>0</v>
      </c>
      <c r="F42" s="21" t="s">
        <v>68</v>
      </c>
      <c r="G42" s="8">
        <v>0</v>
      </c>
      <c r="H42" s="8">
        <v>0</v>
      </c>
      <c r="I42" s="8"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2.75">
      <c r="A43" s="1"/>
      <c r="B43" s="1"/>
      <c r="C43" s="1"/>
      <c r="D43" s="1" t="s">
        <v>76</v>
      </c>
      <c r="E43" s="21">
        <v>0</v>
      </c>
      <c r="F43" s="21" t="s">
        <v>68</v>
      </c>
      <c r="G43" s="8">
        <v>0</v>
      </c>
      <c r="H43" s="8">
        <v>0</v>
      </c>
      <c r="I43" s="8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2.75">
      <c r="A44" s="1"/>
      <c r="B44" s="1"/>
      <c r="C44" s="1"/>
      <c r="D44" s="1" t="s">
        <v>77</v>
      </c>
      <c r="E44" s="21">
        <v>0</v>
      </c>
      <c r="F44" s="21" t="s">
        <v>68</v>
      </c>
      <c r="G44" s="8">
        <v>0</v>
      </c>
      <c r="H44" s="8">
        <v>0</v>
      </c>
      <c r="I44" s="8"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2.75">
      <c r="A45" s="1"/>
      <c r="B45" s="1"/>
      <c r="C45" s="1" t="s">
        <v>78</v>
      </c>
      <c r="D45" s="1" t="s">
        <v>79</v>
      </c>
      <c r="E45" s="21">
        <v>1</v>
      </c>
      <c r="F45" s="21" t="s">
        <v>26</v>
      </c>
      <c r="G45" s="8">
        <v>0</v>
      </c>
      <c r="H45" s="8">
        <v>0</v>
      </c>
      <c r="I45" s="8"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2.75">
      <c r="A46" s="1"/>
      <c r="B46" s="1"/>
      <c r="C46" s="1"/>
      <c r="D46" s="1" t="s">
        <v>80</v>
      </c>
      <c r="E46" s="22">
        <v>0</v>
      </c>
      <c r="F46" s="21" t="s">
        <v>26</v>
      </c>
      <c r="G46" s="8">
        <v>0</v>
      </c>
      <c r="H46" s="8">
        <v>0</v>
      </c>
      <c r="I46" s="8"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2.75">
      <c r="A47" s="1"/>
      <c r="B47" s="1"/>
      <c r="C47" s="1"/>
      <c r="D47" s="1" t="s">
        <v>81</v>
      </c>
      <c r="E47" s="21">
        <v>1</v>
      </c>
      <c r="F47" s="21" t="s">
        <v>26</v>
      </c>
      <c r="G47" s="8">
        <v>0</v>
      </c>
      <c r="H47" s="8">
        <v>0</v>
      </c>
      <c r="I47" s="8"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2.75">
      <c r="A48" s="1"/>
      <c r="B48" s="1"/>
      <c r="C48" s="1"/>
      <c r="D48" s="1" t="s">
        <v>82</v>
      </c>
      <c r="E48" s="22">
        <v>1</v>
      </c>
      <c r="F48" s="21" t="s">
        <v>26</v>
      </c>
      <c r="G48" s="8">
        <v>5</v>
      </c>
      <c r="H48" s="8">
        <v>2</v>
      </c>
      <c r="I48" s="8"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2.75">
      <c r="A49" s="1"/>
      <c r="B49" s="1"/>
      <c r="C49" s="1"/>
      <c r="D49" s="1" t="s">
        <v>83</v>
      </c>
      <c r="E49" s="22">
        <v>1</v>
      </c>
      <c r="F49" s="21" t="s">
        <v>26</v>
      </c>
      <c r="G49" s="8">
        <v>9</v>
      </c>
      <c r="H49" s="8">
        <v>0</v>
      </c>
      <c r="I49" s="8">
        <v>16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2.75">
      <c r="A50" s="1"/>
      <c r="B50" s="1"/>
      <c r="C50" s="1" t="s">
        <v>84</v>
      </c>
      <c r="D50" s="1" t="s">
        <v>85</v>
      </c>
      <c r="E50" s="21">
        <v>1</v>
      </c>
      <c r="F50" s="21" t="s">
        <v>68</v>
      </c>
      <c r="G50" s="8">
        <v>0</v>
      </c>
      <c r="H50" s="8">
        <v>0</v>
      </c>
      <c r="I50" s="8"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2.75">
      <c r="A51" s="1"/>
      <c r="B51" s="1"/>
      <c r="C51" s="1"/>
      <c r="D51" s="1" t="s">
        <v>86</v>
      </c>
      <c r="E51" s="22">
        <v>1</v>
      </c>
      <c r="F51" s="21" t="s">
        <v>68</v>
      </c>
      <c r="G51" s="8">
        <v>0</v>
      </c>
      <c r="H51" s="8">
        <v>0</v>
      </c>
      <c r="I51" s="8"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2.75">
      <c r="A52" s="1"/>
      <c r="B52" s="1"/>
      <c r="C52" s="1" t="s">
        <v>87</v>
      </c>
      <c r="D52" s="1" t="s">
        <v>88</v>
      </c>
      <c r="E52" s="22">
        <v>2</v>
      </c>
      <c r="F52" s="21" t="s">
        <v>26</v>
      </c>
      <c r="G52" s="8">
        <v>0</v>
      </c>
      <c r="H52" s="8">
        <v>0</v>
      </c>
      <c r="I52" s="8">
        <v>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2.75">
      <c r="A53" s="1"/>
      <c r="B53" s="1"/>
      <c r="C53" s="1"/>
      <c r="D53" s="1" t="s">
        <v>89</v>
      </c>
      <c r="E53" s="22">
        <v>2</v>
      </c>
      <c r="F53" s="21" t="s">
        <v>26</v>
      </c>
      <c r="G53" s="8">
        <v>1</v>
      </c>
      <c r="H53" s="8">
        <v>1</v>
      </c>
      <c r="I53" s="8"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2.75">
      <c r="A54" s="1"/>
      <c r="B54" s="1"/>
      <c r="C54" s="1"/>
      <c r="D54" s="1" t="s">
        <v>90</v>
      </c>
      <c r="E54" s="22">
        <v>2</v>
      </c>
      <c r="F54" s="21" t="s">
        <v>26</v>
      </c>
      <c r="G54" s="8">
        <v>0</v>
      </c>
      <c r="H54" s="8">
        <v>0</v>
      </c>
      <c r="I54" s="8"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2.75">
      <c r="A55" s="1"/>
      <c r="B55" s="1"/>
      <c r="C55" s="1"/>
      <c r="D55" s="1" t="s">
        <v>91</v>
      </c>
      <c r="E55" s="22">
        <v>2</v>
      </c>
      <c r="F55" s="21" t="s">
        <v>26</v>
      </c>
      <c r="G55" s="8">
        <v>1</v>
      </c>
      <c r="H55" s="8">
        <v>3</v>
      </c>
      <c r="I55" s="8"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2.75">
      <c r="A56" s="1"/>
      <c r="B56" s="1"/>
      <c r="C56" s="1"/>
      <c r="D56" s="1" t="s">
        <v>92</v>
      </c>
      <c r="E56" s="21">
        <v>2</v>
      </c>
      <c r="F56" s="21" t="s">
        <v>26</v>
      </c>
      <c r="G56" s="8">
        <v>0</v>
      </c>
      <c r="H56" s="8">
        <v>0</v>
      </c>
      <c r="I56" s="8"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2.75">
      <c r="A57" s="1"/>
      <c r="B57" s="1"/>
      <c r="C57" s="1"/>
      <c r="D57" s="1" t="s">
        <v>93</v>
      </c>
      <c r="E57" s="22">
        <v>2</v>
      </c>
      <c r="F57" s="21" t="s">
        <v>26</v>
      </c>
      <c r="G57" s="8">
        <v>0</v>
      </c>
      <c r="H57" s="8">
        <v>0</v>
      </c>
      <c r="I57" s="8"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2.75">
      <c r="A58" s="1"/>
      <c r="B58" s="1"/>
      <c r="C58" s="1"/>
      <c r="D58" s="1" t="s">
        <v>94</v>
      </c>
      <c r="E58" s="22">
        <v>2</v>
      </c>
      <c r="F58" s="25" t="s">
        <v>26</v>
      </c>
      <c r="G58" s="8">
        <v>0</v>
      </c>
      <c r="H58" s="8">
        <v>0</v>
      </c>
      <c r="I58" s="8">
        <v>4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2.75">
      <c r="A59" s="1"/>
      <c r="B59" s="1"/>
      <c r="C59" s="1"/>
      <c r="D59" s="1" t="s">
        <v>95</v>
      </c>
      <c r="E59" s="22">
        <v>2</v>
      </c>
      <c r="F59" s="25" t="s">
        <v>26</v>
      </c>
      <c r="G59" s="8">
        <v>0</v>
      </c>
      <c r="H59" s="8">
        <v>0</v>
      </c>
      <c r="I59" s="8">
        <v>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2.75">
      <c r="A60" s="1"/>
      <c r="B60" s="1"/>
      <c r="C60" s="1" t="s">
        <v>96</v>
      </c>
      <c r="D60" s="1" t="s">
        <v>97</v>
      </c>
      <c r="E60" s="22">
        <v>0</v>
      </c>
      <c r="F60" s="21" t="s">
        <v>98</v>
      </c>
      <c r="G60" s="8">
        <v>0</v>
      </c>
      <c r="H60" s="8">
        <v>0</v>
      </c>
      <c r="I60" s="8"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2.75">
      <c r="A61" s="1"/>
      <c r="B61" s="1"/>
      <c r="C61" s="1"/>
      <c r="D61" s="1" t="s">
        <v>99</v>
      </c>
      <c r="E61" s="22">
        <v>0</v>
      </c>
      <c r="F61" s="21" t="s">
        <v>98</v>
      </c>
      <c r="G61" s="8">
        <v>0</v>
      </c>
      <c r="H61" s="8">
        <v>6</v>
      </c>
      <c r="I61" s="8"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2.75">
      <c r="A62" s="1"/>
      <c r="B62" s="1"/>
      <c r="C62" s="1" t="s">
        <v>100</v>
      </c>
      <c r="D62" s="1" t="s">
        <v>101</v>
      </c>
      <c r="E62" s="22">
        <v>2</v>
      </c>
      <c r="F62" s="21" t="s">
        <v>26</v>
      </c>
      <c r="G62" s="8">
        <v>0</v>
      </c>
      <c r="H62" s="8">
        <v>0</v>
      </c>
      <c r="I62" s="8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2.75">
      <c r="A63" s="1"/>
      <c r="B63" s="1"/>
      <c r="C63" s="1"/>
      <c r="D63" s="1" t="s">
        <v>102</v>
      </c>
      <c r="E63" s="22">
        <v>3</v>
      </c>
      <c r="F63" s="21" t="s">
        <v>26</v>
      </c>
      <c r="G63" s="8">
        <v>0</v>
      </c>
      <c r="H63" s="8">
        <v>0</v>
      </c>
      <c r="I63" s="8"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2.75">
      <c r="A64" s="1"/>
      <c r="B64" s="1"/>
      <c r="C64" s="1"/>
      <c r="D64" s="1" t="s">
        <v>103</v>
      </c>
      <c r="E64" s="22">
        <v>1</v>
      </c>
      <c r="F64" s="25" t="s">
        <v>26</v>
      </c>
      <c r="G64" s="8">
        <v>5</v>
      </c>
      <c r="H64" s="8">
        <v>1</v>
      </c>
      <c r="I64" s="8"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2.75">
      <c r="A65" s="1"/>
      <c r="B65" s="1"/>
      <c r="C65" s="1"/>
      <c r="D65" s="1" t="s">
        <v>104</v>
      </c>
      <c r="E65" s="22">
        <v>2</v>
      </c>
      <c r="F65" s="25" t="s">
        <v>26</v>
      </c>
      <c r="G65" s="8">
        <v>0</v>
      </c>
      <c r="H65" s="8">
        <v>0</v>
      </c>
      <c r="I65" s="8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2.75">
      <c r="A66" s="1"/>
      <c r="B66" s="1" t="s">
        <v>105</v>
      </c>
      <c r="C66" s="1" t="s">
        <v>106</v>
      </c>
      <c r="D66" s="1" t="s">
        <v>107</v>
      </c>
      <c r="E66" s="22">
        <v>0</v>
      </c>
      <c r="F66" s="21" t="s">
        <v>26</v>
      </c>
      <c r="G66" s="8">
        <v>8</v>
      </c>
      <c r="H66" s="8">
        <v>3</v>
      </c>
      <c r="I66" s="8">
        <v>16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2.75">
      <c r="A67" s="1"/>
      <c r="B67" s="1"/>
      <c r="C67" s="1" t="s">
        <v>108</v>
      </c>
      <c r="D67" s="1" t="s">
        <v>109</v>
      </c>
      <c r="E67" s="21">
        <v>8</v>
      </c>
      <c r="F67" s="21" t="s">
        <v>110</v>
      </c>
      <c r="G67" s="8">
        <v>0</v>
      </c>
      <c r="H67" s="8">
        <v>0</v>
      </c>
      <c r="I67" s="8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2.75">
      <c r="A68" s="1"/>
      <c r="B68" s="1"/>
      <c r="C68" s="1"/>
      <c r="D68" s="1" t="s">
        <v>111</v>
      </c>
      <c r="E68" s="22">
        <v>6</v>
      </c>
      <c r="F68" s="21" t="s">
        <v>110</v>
      </c>
      <c r="G68" s="8">
        <v>0</v>
      </c>
      <c r="H68" s="8">
        <v>0</v>
      </c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2.75">
      <c r="A69" s="1"/>
      <c r="B69" s="1"/>
      <c r="C69" s="1"/>
      <c r="D69" s="1" t="s">
        <v>112</v>
      </c>
      <c r="E69" s="21">
        <v>4</v>
      </c>
      <c r="F69" s="22" t="s">
        <v>59</v>
      </c>
      <c r="G69" s="8">
        <v>0</v>
      </c>
      <c r="H69" s="8">
        <v>0</v>
      </c>
      <c r="I69" s="8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2.75">
      <c r="A70" s="1"/>
      <c r="B70" s="1"/>
      <c r="C70" s="1"/>
      <c r="D70" s="1" t="s">
        <v>113</v>
      </c>
      <c r="E70" s="22">
        <v>4</v>
      </c>
      <c r="F70" s="22" t="s">
        <v>110</v>
      </c>
      <c r="G70" s="8">
        <v>0</v>
      </c>
      <c r="H70" s="8">
        <v>0</v>
      </c>
      <c r="I70" s="8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12.75">
      <c r="A71" s="1"/>
      <c r="B71" s="1"/>
      <c r="C71" s="1"/>
      <c r="D71" s="1" t="s">
        <v>114</v>
      </c>
      <c r="E71" s="22">
        <v>3</v>
      </c>
      <c r="F71" s="21" t="s">
        <v>110</v>
      </c>
      <c r="G71" s="8">
        <v>0</v>
      </c>
      <c r="H71" s="8">
        <v>0</v>
      </c>
      <c r="I71" s="8"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ht="12.75">
      <c r="A72" s="1"/>
      <c r="B72" s="1"/>
      <c r="C72" s="1" t="s">
        <v>115</v>
      </c>
      <c r="D72" s="1" t="s">
        <v>116</v>
      </c>
      <c r="E72" s="22">
        <v>3</v>
      </c>
      <c r="F72" s="21" t="s">
        <v>35</v>
      </c>
      <c r="G72" s="8">
        <v>0</v>
      </c>
      <c r="H72" s="8">
        <v>0</v>
      </c>
      <c r="I72" s="8"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ht="12.75">
      <c r="A73" s="1"/>
      <c r="B73" s="1"/>
      <c r="C73" s="1"/>
      <c r="D73" s="1" t="s">
        <v>117</v>
      </c>
      <c r="E73" s="22">
        <v>1</v>
      </c>
      <c r="F73" s="21" t="s">
        <v>98</v>
      </c>
      <c r="G73" s="8">
        <v>0</v>
      </c>
      <c r="H73" s="8">
        <v>4</v>
      </c>
      <c r="I73" s="8">
        <v>2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ht="12.75">
      <c r="A74" s="1"/>
      <c r="B74" s="1"/>
      <c r="C74" s="1"/>
      <c r="D74" s="1" t="s">
        <v>118</v>
      </c>
      <c r="E74" s="22">
        <v>1</v>
      </c>
      <c r="F74" s="21" t="s">
        <v>119</v>
      </c>
      <c r="G74" s="8">
        <v>0</v>
      </c>
      <c r="H74" s="8">
        <v>0</v>
      </c>
      <c r="I74" s="8">
        <v>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ht="12.75">
      <c r="A75" s="1"/>
      <c r="B75" s="1"/>
      <c r="C75" s="1" t="s">
        <v>120</v>
      </c>
      <c r="D75" s="1" t="s">
        <v>121</v>
      </c>
      <c r="E75" s="21">
        <v>4</v>
      </c>
      <c r="F75" s="21" t="s">
        <v>98</v>
      </c>
      <c r="G75" s="8">
        <v>0</v>
      </c>
      <c r="H75" s="8">
        <v>0</v>
      </c>
      <c r="I75" s="8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ht="12.75">
      <c r="A76" s="1"/>
      <c r="B76" s="1"/>
      <c r="C76" s="1"/>
      <c r="D76" s="1" t="s">
        <v>122</v>
      </c>
      <c r="E76" s="21">
        <v>8</v>
      </c>
      <c r="F76" s="21" t="s">
        <v>26</v>
      </c>
      <c r="G76" s="8">
        <v>0</v>
      </c>
      <c r="H76" s="8">
        <v>0</v>
      </c>
      <c r="I76" s="8"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2.75">
      <c r="A77" s="1"/>
      <c r="B77" s="1"/>
      <c r="C77" s="1" t="s">
        <v>123</v>
      </c>
      <c r="D77" s="1" t="s">
        <v>124</v>
      </c>
      <c r="E77" s="22">
        <v>3</v>
      </c>
      <c r="F77" s="21" t="s">
        <v>59</v>
      </c>
      <c r="G77" s="8">
        <v>0</v>
      </c>
      <c r="H77" s="8">
        <v>0</v>
      </c>
      <c r="I77" s="8"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2.75">
      <c r="A78" s="1"/>
      <c r="B78" s="1"/>
      <c r="C78" s="1" t="s">
        <v>125</v>
      </c>
      <c r="D78" s="1" t="s">
        <v>126</v>
      </c>
      <c r="E78" s="22">
        <v>0</v>
      </c>
      <c r="F78" s="21" t="s">
        <v>59</v>
      </c>
      <c r="G78" s="8">
        <v>0</v>
      </c>
      <c r="H78" s="8">
        <v>0</v>
      </c>
      <c r="I78" s="8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12.75">
      <c r="A79" s="1"/>
      <c r="B79" s="1"/>
      <c r="C79" s="1"/>
      <c r="D79" s="1" t="s">
        <v>127</v>
      </c>
      <c r="E79" s="22">
        <v>0</v>
      </c>
      <c r="F79" s="21" t="s">
        <v>59</v>
      </c>
      <c r="G79" s="8">
        <v>0</v>
      </c>
      <c r="H79" s="8">
        <v>0</v>
      </c>
      <c r="I79" s="8"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2.75">
      <c r="A80" s="1"/>
      <c r="B80" s="1"/>
      <c r="C80" s="1"/>
      <c r="D80" s="1" t="s">
        <v>128</v>
      </c>
      <c r="E80" s="22">
        <v>2</v>
      </c>
      <c r="F80" s="21" t="s">
        <v>59</v>
      </c>
      <c r="G80" s="8">
        <v>0</v>
      </c>
      <c r="H80" s="8">
        <v>0</v>
      </c>
      <c r="I80" s="8"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ht="12.75">
      <c r="A81" s="1"/>
      <c r="B81" s="1"/>
      <c r="C81" s="1"/>
      <c r="D81" s="1" t="s">
        <v>129</v>
      </c>
      <c r="E81" s="22">
        <v>1</v>
      </c>
      <c r="F81" s="21" t="s">
        <v>59</v>
      </c>
      <c r="G81" s="8">
        <v>2</v>
      </c>
      <c r="H81" s="8">
        <v>3</v>
      </c>
      <c r="I81" s="8">
        <v>3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ht="12.75">
      <c r="A82" s="1"/>
      <c r="B82" s="1"/>
      <c r="C82" s="1"/>
      <c r="D82" s="1" t="s">
        <v>130</v>
      </c>
      <c r="E82" s="22">
        <v>1</v>
      </c>
      <c r="F82" s="21" t="s">
        <v>59</v>
      </c>
      <c r="G82" s="8">
        <v>0</v>
      </c>
      <c r="H82" s="8">
        <v>0</v>
      </c>
      <c r="I82" s="8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ht="12.75">
      <c r="A83" s="1"/>
      <c r="B83" s="1"/>
      <c r="C83" s="1" t="s">
        <v>131</v>
      </c>
      <c r="D83" s="1" t="s">
        <v>132</v>
      </c>
      <c r="E83" s="22">
        <v>1</v>
      </c>
      <c r="F83" s="22" t="s">
        <v>26</v>
      </c>
      <c r="G83" s="8">
        <v>0</v>
      </c>
      <c r="H83" s="8">
        <v>0</v>
      </c>
      <c r="I83" s="8">
        <v>4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ht="12.75">
      <c r="A84" s="1"/>
      <c r="B84" s="1"/>
      <c r="C84" s="1"/>
      <c r="D84" s="1" t="s">
        <v>133</v>
      </c>
      <c r="E84" s="22">
        <v>1</v>
      </c>
      <c r="F84" s="21" t="s">
        <v>26</v>
      </c>
      <c r="G84" s="8">
        <v>0</v>
      </c>
      <c r="H84" s="8">
        <v>0</v>
      </c>
      <c r="I84" s="8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ht="12.75">
      <c r="A85" s="1"/>
      <c r="B85" s="1"/>
      <c r="C85" s="1" t="s">
        <v>134</v>
      </c>
      <c r="D85" s="1" t="s">
        <v>135</v>
      </c>
      <c r="E85" s="24">
        <v>5</v>
      </c>
      <c r="F85" s="21" t="s">
        <v>136</v>
      </c>
      <c r="G85" s="8">
        <v>0</v>
      </c>
      <c r="H85" s="8">
        <v>0</v>
      </c>
      <c r="I85" s="8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ht="12.75">
      <c r="A86" s="1"/>
      <c r="B86" s="1"/>
      <c r="C86" s="1"/>
      <c r="D86" s="1" t="s">
        <v>137</v>
      </c>
      <c r="E86" s="22">
        <v>4</v>
      </c>
      <c r="F86" s="21" t="s">
        <v>136</v>
      </c>
      <c r="G86" s="8">
        <v>12</v>
      </c>
      <c r="H86" s="8">
        <v>2</v>
      </c>
      <c r="I86" s="8">
        <v>4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ht="12.75">
      <c r="A87" s="1"/>
      <c r="B87" s="1"/>
      <c r="C87" s="1" t="s">
        <v>138</v>
      </c>
      <c r="D87" s="1" t="s">
        <v>139</v>
      </c>
      <c r="E87" s="22">
        <v>1</v>
      </c>
      <c r="F87" s="21" t="s">
        <v>68</v>
      </c>
      <c r="G87" s="8">
        <v>0</v>
      </c>
      <c r="H87" s="8">
        <v>0</v>
      </c>
      <c r="I87" s="8">
        <v>9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ht="12.75">
      <c r="A88" s="1"/>
      <c r="B88" s="1"/>
      <c r="C88" s="1" t="s">
        <v>140</v>
      </c>
      <c r="D88" s="1" t="s">
        <v>141</v>
      </c>
      <c r="E88" s="21">
        <v>1</v>
      </c>
      <c r="F88" s="21" t="s">
        <v>68</v>
      </c>
      <c r="G88" s="8">
        <v>0</v>
      </c>
      <c r="H88" s="8">
        <v>0</v>
      </c>
      <c r="I88" s="8"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ht="12.75">
      <c r="A89" s="1"/>
      <c r="B89" s="1"/>
      <c r="C89" s="1"/>
      <c r="D89" s="1" t="s">
        <v>142</v>
      </c>
      <c r="E89" s="21">
        <v>1</v>
      </c>
      <c r="F89" s="21" t="s">
        <v>68</v>
      </c>
      <c r="G89" s="8">
        <v>0</v>
      </c>
      <c r="H89" s="8">
        <v>0</v>
      </c>
      <c r="I89" s="8"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ht="12.75">
      <c r="A90" s="1"/>
      <c r="B90" s="1"/>
      <c r="C90" s="1"/>
      <c r="D90" s="1" t="s">
        <v>143</v>
      </c>
      <c r="E90" s="21">
        <v>0</v>
      </c>
      <c r="F90" s="21" t="s">
        <v>68</v>
      </c>
      <c r="G90" s="8">
        <v>0</v>
      </c>
      <c r="H90" s="8">
        <v>0</v>
      </c>
      <c r="I90" s="8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ht="12.75">
      <c r="A91" s="1"/>
      <c r="B91" s="1"/>
      <c r="C91" s="1"/>
      <c r="D91" s="1" t="s">
        <v>144</v>
      </c>
      <c r="E91" s="22">
        <v>1</v>
      </c>
      <c r="F91" s="21" t="s">
        <v>68</v>
      </c>
      <c r="G91" s="8">
        <v>0</v>
      </c>
      <c r="H91" s="8">
        <v>0</v>
      </c>
      <c r="I91" s="8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ht="12.75">
      <c r="A92" s="1"/>
      <c r="B92" s="1"/>
      <c r="C92" s="1"/>
      <c r="D92" s="1" t="s">
        <v>145</v>
      </c>
      <c r="E92" s="22">
        <v>1</v>
      </c>
      <c r="F92" s="21" t="s">
        <v>98</v>
      </c>
      <c r="G92" s="8">
        <v>1</v>
      </c>
      <c r="H92" s="8">
        <v>4</v>
      </c>
      <c r="I92" s="8"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ht="12.75">
      <c r="A93" s="1"/>
      <c r="B93" s="1"/>
      <c r="C93" s="1"/>
      <c r="D93" s="1" t="s">
        <v>146</v>
      </c>
      <c r="E93" s="22">
        <v>2</v>
      </c>
      <c r="F93" s="22" t="s">
        <v>98</v>
      </c>
      <c r="G93" s="8">
        <v>0</v>
      </c>
      <c r="H93" s="8">
        <v>0</v>
      </c>
      <c r="I93" s="8"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ht="12.75">
      <c r="A94" s="1"/>
      <c r="B94" s="1"/>
      <c r="C94" s="1"/>
      <c r="D94" s="1" t="s">
        <v>147</v>
      </c>
      <c r="E94" s="21">
        <v>3</v>
      </c>
      <c r="F94" s="22" t="s">
        <v>98</v>
      </c>
      <c r="G94" s="8">
        <v>0</v>
      </c>
      <c r="H94" s="8">
        <v>0</v>
      </c>
      <c r="I94" s="8"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ht="12.75">
      <c r="A95" s="1"/>
      <c r="B95" s="1"/>
      <c r="C95" s="1"/>
      <c r="D95" s="1" t="s">
        <v>148</v>
      </c>
      <c r="E95" s="21">
        <v>0</v>
      </c>
      <c r="F95" s="22" t="s">
        <v>68</v>
      </c>
      <c r="G95" s="8">
        <v>0</v>
      </c>
      <c r="H95" s="8">
        <v>0</v>
      </c>
      <c r="I95" s="8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ht="12.75">
      <c r="A96" s="1"/>
      <c r="B96" s="1"/>
      <c r="C96" s="1"/>
      <c r="D96" s="1" t="s">
        <v>149</v>
      </c>
      <c r="E96" s="21">
        <v>3</v>
      </c>
      <c r="F96" s="22" t="s">
        <v>68</v>
      </c>
      <c r="G96" s="8">
        <v>0</v>
      </c>
      <c r="H96" s="8">
        <v>0</v>
      </c>
      <c r="I96" s="8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ht="12.75">
      <c r="A97" s="1"/>
      <c r="B97" s="1"/>
      <c r="C97" s="1"/>
      <c r="D97" s="1" t="s">
        <v>150</v>
      </c>
      <c r="E97" s="22">
        <v>1</v>
      </c>
      <c r="F97" s="21" t="s">
        <v>68</v>
      </c>
      <c r="G97" s="8">
        <v>0</v>
      </c>
      <c r="H97" s="8">
        <v>0</v>
      </c>
      <c r="I97" s="8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ht="12.75">
      <c r="A98" s="1"/>
      <c r="B98" s="1"/>
      <c r="C98" s="1"/>
      <c r="D98" s="1" t="s">
        <v>151</v>
      </c>
      <c r="E98" s="22">
        <v>2</v>
      </c>
      <c r="F98" s="21" t="s">
        <v>68</v>
      </c>
      <c r="G98" s="8">
        <v>0</v>
      </c>
      <c r="H98" s="8">
        <v>0</v>
      </c>
      <c r="I98" s="8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 ht="12.75">
      <c r="A99" s="1"/>
      <c r="B99" s="1"/>
      <c r="C99" s="1" t="s">
        <v>152</v>
      </c>
      <c r="D99" s="1" t="s">
        <v>153</v>
      </c>
      <c r="E99" s="22">
        <v>1</v>
      </c>
      <c r="F99" s="21" t="s">
        <v>26</v>
      </c>
      <c r="G99" s="8">
        <v>0</v>
      </c>
      <c r="H99" s="8">
        <v>0</v>
      </c>
      <c r="I99" s="8"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1:59" ht="12.75">
      <c r="A100" s="1"/>
      <c r="B100" s="1"/>
      <c r="C100" s="1" t="s">
        <v>154</v>
      </c>
      <c r="D100" s="1" t="s">
        <v>155</v>
      </c>
      <c r="E100" s="22">
        <v>2</v>
      </c>
      <c r="F100" s="21" t="s">
        <v>136</v>
      </c>
      <c r="G100" s="8">
        <v>0</v>
      </c>
      <c r="H100" s="8">
        <v>0</v>
      </c>
      <c r="I100" s="8"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ht="12.75">
      <c r="A101" s="1"/>
      <c r="B101" s="1"/>
      <c r="C101" s="1"/>
      <c r="D101" s="1" t="s">
        <v>156</v>
      </c>
      <c r="E101" s="22">
        <v>3</v>
      </c>
      <c r="F101" s="21" t="s">
        <v>136</v>
      </c>
      <c r="G101" s="8">
        <v>0</v>
      </c>
      <c r="H101" s="8">
        <v>0</v>
      </c>
      <c r="I101" s="8"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 ht="12.75">
      <c r="A102" s="1"/>
      <c r="B102" s="1"/>
      <c r="C102" s="1" t="s">
        <v>157</v>
      </c>
      <c r="D102" s="1" t="s">
        <v>158</v>
      </c>
      <c r="E102" s="21">
        <v>6</v>
      </c>
      <c r="F102" s="21" t="s">
        <v>26</v>
      </c>
      <c r="G102" s="8">
        <v>0</v>
      </c>
      <c r="H102" s="8">
        <v>0</v>
      </c>
      <c r="I102" s="8"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 ht="12.75">
      <c r="A103" s="1"/>
      <c r="B103" s="1"/>
      <c r="C103" s="1" t="s">
        <v>159</v>
      </c>
      <c r="D103" s="1" t="s">
        <v>160</v>
      </c>
      <c r="E103" s="22">
        <v>1</v>
      </c>
      <c r="F103" s="21" t="s">
        <v>59</v>
      </c>
      <c r="G103" s="8">
        <v>0</v>
      </c>
      <c r="H103" s="8">
        <v>0</v>
      </c>
      <c r="I103" s="8"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ht="12.75">
      <c r="A104" s="1"/>
      <c r="B104" s="1"/>
      <c r="C104" s="1"/>
      <c r="D104" s="1" t="s">
        <v>161</v>
      </c>
      <c r="E104" s="22">
        <v>0</v>
      </c>
      <c r="F104" s="21" t="s">
        <v>59</v>
      </c>
      <c r="G104" s="8">
        <v>0</v>
      </c>
      <c r="H104" s="8">
        <v>0</v>
      </c>
      <c r="I104" s="8">
        <v>1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ht="12.75">
      <c r="A105" s="1"/>
      <c r="B105" s="1"/>
      <c r="C105" s="1" t="s">
        <v>162</v>
      </c>
      <c r="D105" s="1" t="s">
        <v>163</v>
      </c>
      <c r="E105" s="22">
        <v>3</v>
      </c>
      <c r="F105" s="21" t="s">
        <v>164</v>
      </c>
      <c r="G105" s="8">
        <v>0</v>
      </c>
      <c r="H105" s="8">
        <v>0</v>
      </c>
      <c r="I105" s="8">
        <v>3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ht="12.75">
      <c r="A106" s="1"/>
      <c r="B106" s="1"/>
      <c r="C106" s="1"/>
      <c r="D106" s="1" t="s">
        <v>165</v>
      </c>
      <c r="E106" s="22">
        <v>0</v>
      </c>
      <c r="F106" s="21" t="s">
        <v>164</v>
      </c>
      <c r="G106" s="8">
        <v>0</v>
      </c>
      <c r="H106" s="8">
        <v>0</v>
      </c>
      <c r="I106" s="8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 ht="12.75">
      <c r="A107" s="1"/>
      <c r="B107" s="1"/>
      <c r="C107" s="1"/>
      <c r="D107" s="1" t="s">
        <v>166</v>
      </c>
      <c r="E107" s="26">
        <v>0</v>
      </c>
      <c r="F107" s="26" t="s">
        <v>164</v>
      </c>
      <c r="G107" s="8">
        <v>0</v>
      </c>
      <c r="H107" s="8">
        <v>0</v>
      </c>
      <c r="I107" s="8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59" ht="12.75">
      <c r="A108" s="1"/>
      <c r="B108" s="1"/>
      <c r="C108" s="1"/>
      <c r="D108" s="1" t="s">
        <v>167</v>
      </c>
      <c r="E108" s="21">
        <v>3</v>
      </c>
      <c r="F108" s="21" t="s">
        <v>68</v>
      </c>
      <c r="G108" s="8">
        <v>0</v>
      </c>
      <c r="H108" s="8">
        <v>0</v>
      </c>
      <c r="I108" s="8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59" ht="12.75">
      <c r="A109" s="1"/>
      <c r="B109" s="1"/>
      <c r="C109" s="1"/>
      <c r="D109" s="1" t="s">
        <v>168</v>
      </c>
      <c r="E109" s="21">
        <v>1</v>
      </c>
      <c r="F109" s="21" t="s">
        <v>68</v>
      </c>
      <c r="G109" s="8">
        <v>0</v>
      </c>
      <c r="H109" s="8">
        <v>0</v>
      </c>
      <c r="I109" s="8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59" ht="12.75">
      <c r="A110" s="1"/>
      <c r="B110" s="1" t="s">
        <v>169</v>
      </c>
      <c r="C110" s="1" t="s">
        <v>170</v>
      </c>
      <c r="D110" s="1" t="s">
        <v>171</v>
      </c>
      <c r="E110" s="24">
        <v>5</v>
      </c>
      <c r="F110" s="21" t="s">
        <v>59</v>
      </c>
      <c r="G110" s="8">
        <v>0</v>
      </c>
      <c r="H110" s="8">
        <v>0</v>
      </c>
      <c r="I110" s="8"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59" ht="12.75">
      <c r="A111" s="1"/>
      <c r="B111" s="1" t="s">
        <v>172</v>
      </c>
      <c r="C111" s="1" t="s">
        <v>173</v>
      </c>
      <c r="D111" s="1" t="s">
        <v>174</v>
      </c>
      <c r="E111" s="22">
        <v>4</v>
      </c>
      <c r="F111" s="21" t="s">
        <v>26</v>
      </c>
      <c r="G111" s="8">
        <v>0</v>
      </c>
      <c r="H111" s="8">
        <v>0</v>
      </c>
      <c r="I111" s="8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2.75">
      <c r="A112" s="1"/>
      <c r="B112" s="1"/>
      <c r="C112" s="1" t="s">
        <v>175</v>
      </c>
      <c r="D112" s="1" t="s">
        <v>176</v>
      </c>
      <c r="E112" s="22">
        <v>0</v>
      </c>
      <c r="F112" s="21" t="s">
        <v>26</v>
      </c>
      <c r="G112" s="8">
        <v>0</v>
      </c>
      <c r="H112" s="8">
        <v>0</v>
      </c>
      <c r="I112" s="8"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12.75">
      <c r="A113" s="1"/>
      <c r="B113" s="1"/>
      <c r="C113" s="1"/>
      <c r="D113" s="1" t="s">
        <v>177</v>
      </c>
      <c r="E113" s="22">
        <v>0</v>
      </c>
      <c r="F113" s="21" t="s">
        <v>26</v>
      </c>
      <c r="G113" s="8">
        <v>0</v>
      </c>
      <c r="H113" s="8">
        <v>0</v>
      </c>
      <c r="I113" s="8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12.75">
      <c r="A114" s="1"/>
      <c r="B114" s="1" t="s">
        <v>178</v>
      </c>
      <c r="C114" s="1" t="s">
        <v>179</v>
      </c>
      <c r="D114" s="1" t="s">
        <v>180</v>
      </c>
      <c r="E114" s="21">
        <v>8</v>
      </c>
      <c r="F114" s="21" t="s">
        <v>26</v>
      </c>
      <c r="G114" s="8">
        <v>0</v>
      </c>
      <c r="H114" s="8">
        <v>0</v>
      </c>
      <c r="I114" s="8"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2.75">
      <c r="A115" s="1"/>
      <c r="B115" s="1"/>
      <c r="C115" s="1"/>
      <c r="D115" s="1" t="s">
        <v>181</v>
      </c>
      <c r="E115" s="22">
        <v>8</v>
      </c>
      <c r="F115" s="21" t="s">
        <v>26</v>
      </c>
      <c r="G115" s="8">
        <v>0</v>
      </c>
      <c r="H115" s="8">
        <v>0</v>
      </c>
      <c r="I115" s="8"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2.75">
      <c r="A116" s="1"/>
      <c r="B116" s="1"/>
      <c r="C116" s="1"/>
      <c r="D116" s="1" t="s">
        <v>182</v>
      </c>
      <c r="E116" s="21">
        <v>8</v>
      </c>
      <c r="F116" s="21" t="s">
        <v>26</v>
      </c>
      <c r="G116" s="8">
        <v>0</v>
      </c>
      <c r="H116" s="8">
        <v>0</v>
      </c>
      <c r="I116" s="8"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2.75">
      <c r="A117" s="1"/>
      <c r="B117" s="1"/>
      <c r="C117" s="1"/>
      <c r="D117" s="1" t="s">
        <v>183</v>
      </c>
      <c r="E117" s="22">
        <v>8</v>
      </c>
      <c r="F117" s="21" t="s">
        <v>26</v>
      </c>
      <c r="G117" s="8">
        <v>0</v>
      </c>
      <c r="H117" s="8">
        <v>0</v>
      </c>
      <c r="I117" s="8"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2.75">
      <c r="A118" s="1"/>
      <c r="B118" s="1" t="s">
        <v>184</v>
      </c>
      <c r="C118" s="1" t="s">
        <v>185</v>
      </c>
      <c r="D118" s="1" t="s">
        <v>186</v>
      </c>
      <c r="E118" s="26">
        <v>1</v>
      </c>
      <c r="F118" s="26" t="s">
        <v>26</v>
      </c>
      <c r="G118" s="8">
        <v>0</v>
      </c>
      <c r="H118" s="8">
        <v>0</v>
      </c>
      <c r="I118" s="8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2.75">
      <c r="A119" s="1"/>
      <c r="B119" s="1"/>
      <c r="C119" s="1" t="s">
        <v>187</v>
      </c>
      <c r="D119" s="1" t="s">
        <v>188</v>
      </c>
      <c r="E119" s="22">
        <v>5</v>
      </c>
      <c r="F119" s="21" t="s">
        <v>68</v>
      </c>
      <c r="G119" s="8">
        <v>0</v>
      </c>
      <c r="H119" s="8">
        <v>0</v>
      </c>
      <c r="I119" s="8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2.75">
      <c r="A120" s="1"/>
      <c r="B120" s="1"/>
      <c r="C120" s="1"/>
      <c r="D120" s="1" t="s">
        <v>189</v>
      </c>
      <c r="E120" s="24">
        <v>5</v>
      </c>
      <c r="F120" s="21" t="s">
        <v>68</v>
      </c>
      <c r="G120" s="8">
        <v>0</v>
      </c>
      <c r="H120" s="8">
        <v>0</v>
      </c>
      <c r="I120" s="8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2.75">
      <c r="A121" s="1"/>
      <c r="B121" s="1"/>
      <c r="C121" s="1" t="s">
        <v>190</v>
      </c>
      <c r="D121" s="1" t="s">
        <v>191</v>
      </c>
      <c r="E121" s="21">
        <v>8</v>
      </c>
      <c r="F121" s="21" t="s">
        <v>26</v>
      </c>
      <c r="G121" s="8">
        <v>0</v>
      </c>
      <c r="H121" s="8">
        <v>0</v>
      </c>
      <c r="I121" s="8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2.75">
      <c r="A122" s="1"/>
      <c r="B122" s="1"/>
      <c r="C122" s="1"/>
      <c r="D122" s="1" t="s">
        <v>192</v>
      </c>
      <c r="E122" s="22">
        <v>8</v>
      </c>
      <c r="F122" s="21" t="s">
        <v>26</v>
      </c>
      <c r="G122" s="8">
        <v>0</v>
      </c>
      <c r="H122" s="8">
        <v>0</v>
      </c>
      <c r="I122" s="8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2.75">
      <c r="A123" s="1"/>
      <c r="B123" s="1"/>
      <c r="C123" s="1"/>
      <c r="D123" s="1" t="s">
        <v>193</v>
      </c>
      <c r="E123" s="22">
        <v>5</v>
      </c>
      <c r="F123" s="21" t="s">
        <v>26</v>
      </c>
      <c r="G123" s="8">
        <v>0</v>
      </c>
      <c r="H123" s="8">
        <v>0</v>
      </c>
      <c r="I123" s="8"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12.75">
      <c r="A124" s="1"/>
      <c r="B124" s="1"/>
      <c r="C124" s="1"/>
      <c r="D124" s="1" t="s">
        <v>194</v>
      </c>
      <c r="E124" s="21">
        <v>5</v>
      </c>
      <c r="F124" s="22" t="s">
        <v>26</v>
      </c>
      <c r="G124" s="8">
        <v>0</v>
      </c>
      <c r="H124" s="8">
        <v>0</v>
      </c>
      <c r="I124" s="8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2.75">
      <c r="A125" s="1"/>
      <c r="B125" s="1"/>
      <c r="C125" s="1"/>
      <c r="D125" s="1" t="s">
        <v>195</v>
      </c>
      <c r="E125" s="22">
        <v>5</v>
      </c>
      <c r="F125" s="21" t="s">
        <v>26</v>
      </c>
      <c r="G125" s="8">
        <v>0</v>
      </c>
      <c r="H125" s="8">
        <v>0</v>
      </c>
      <c r="I125" s="8"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12.75">
      <c r="A126" s="1"/>
      <c r="B126" s="1"/>
      <c r="C126" s="1"/>
      <c r="D126" s="1" t="s">
        <v>196</v>
      </c>
      <c r="E126" s="21">
        <v>5</v>
      </c>
      <c r="F126" s="21" t="s">
        <v>26</v>
      </c>
      <c r="G126" s="8">
        <v>0</v>
      </c>
      <c r="H126" s="8">
        <v>0</v>
      </c>
      <c r="I126" s="8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12.75">
      <c r="A127" s="1"/>
      <c r="B127" s="1"/>
      <c r="C127" s="1" t="s">
        <v>197</v>
      </c>
      <c r="D127" s="1" t="s">
        <v>198</v>
      </c>
      <c r="E127" s="22">
        <v>4</v>
      </c>
      <c r="F127" s="21" t="s">
        <v>35</v>
      </c>
      <c r="G127" s="8">
        <v>1</v>
      </c>
      <c r="H127" s="8">
        <v>5</v>
      </c>
      <c r="I127" s="8"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2.75">
      <c r="A128" s="1"/>
      <c r="B128" s="1"/>
      <c r="C128" s="1"/>
      <c r="D128" s="1" t="s">
        <v>199</v>
      </c>
      <c r="E128" s="22">
        <v>4</v>
      </c>
      <c r="F128" s="21" t="s">
        <v>35</v>
      </c>
      <c r="G128" s="8">
        <v>31</v>
      </c>
      <c r="H128" s="8">
        <v>15</v>
      </c>
      <c r="I128" s="8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 ht="12.75">
      <c r="A129" s="1"/>
      <c r="B129" s="1"/>
      <c r="C129" s="1"/>
      <c r="D129" s="1" t="s">
        <v>200</v>
      </c>
      <c r="E129" s="22">
        <v>4</v>
      </c>
      <c r="F129" s="21" t="s">
        <v>68</v>
      </c>
      <c r="G129" s="8">
        <v>0</v>
      </c>
      <c r="H129" s="8">
        <v>0</v>
      </c>
      <c r="I129" s="8"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 ht="12.75">
      <c r="A130" s="1"/>
      <c r="B130" s="1"/>
      <c r="C130" s="1"/>
      <c r="D130" s="1" t="s">
        <v>201</v>
      </c>
      <c r="E130" s="22">
        <v>4</v>
      </c>
      <c r="F130" s="21" t="s">
        <v>35</v>
      </c>
      <c r="G130" s="8">
        <v>0</v>
      </c>
      <c r="H130" s="8">
        <v>0</v>
      </c>
      <c r="I130" s="8"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1:59" ht="12.75">
      <c r="A131" s="1"/>
      <c r="B131" s="1"/>
      <c r="C131" s="1"/>
      <c r="D131" s="1" t="s">
        <v>202</v>
      </c>
      <c r="E131" s="22">
        <v>4</v>
      </c>
      <c r="F131" s="21" t="s">
        <v>59</v>
      </c>
      <c r="G131" s="8">
        <v>7</v>
      </c>
      <c r="H131" s="8">
        <v>19</v>
      </c>
      <c r="I131" s="8">
        <v>30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1:59" ht="12.75">
      <c r="A132" s="1"/>
      <c r="B132" s="1"/>
      <c r="C132" s="1"/>
      <c r="D132" s="1" t="s">
        <v>203</v>
      </c>
      <c r="E132" s="22">
        <v>4</v>
      </c>
      <c r="F132" s="21" t="s">
        <v>59</v>
      </c>
      <c r="G132" s="8">
        <v>0</v>
      </c>
      <c r="H132" s="8">
        <v>0</v>
      </c>
      <c r="I132" s="8"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1:59" ht="12.75">
      <c r="A133" s="1"/>
      <c r="B133" s="1"/>
      <c r="C133" s="1" t="s">
        <v>204</v>
      </c>
      <c r="D133" s="1" t="s">
        <v>205</v>
      </c>
      <c r="E133" s="22">
        <v>5</v>
      </c>
      <c r="F133" s="21" t="s">
        <v>119</v>
      </c>
      <c r="G133" s="8">
        <v>0</v>
      </c>
      <c r="H133" s="8">
        <v>0</v>
      </c>
      <c r="I133" s="8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 ht="12.75">
      <c r="A134" s="1"/>
      <c r="B134" s="1"/>
      <c r="C134" s="1"/>
      <c r="D134" s="1" t="s">
        <v>206</v>
      </c>
      <c r="E134" s="21">
        <v>5</v>
      </c>
      <c r="F134" s="21" t="s">
        <v>119</v>
      </c>
      <c r="G134" s="8">
        <v>0</v>
      </c>
      <c r="H134" s="8">
        <v>0</v>
      </c>
      <c r="I134" s="8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 ht="12.75">
      <c r="A135" s="1"/>
      <c r="B135" s="1"/>
      <c r="C135" s="1" t="s">
        <v>207</v>
      </c>
      <c r="D135" s="1" t="s">
        <v>208</v>
      </c>
      <c r="E135" s="21">
        <v>5</v>
      </c>
      <c r="F135" s="21" t="s">
        <v>26</v>
      </c>
      <c r="G135" s="8">
        <v>0</v>
      </c>
      <c r="H135" s="8">
        <v>0</v>
      </c>
      <c r="I135" s="8"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ht="12.75">
      <c r="A136" s="1"/>
      <c r="B136" s="1"/>
      <c r="C136" s="1"/>
      <c r="D136" s="1" t="s">
        <v>209</v>
      </c>
      <c r="E136" s="21">
        <v>5</v>
      </c>
      <c r="F136" s="21" t="s">
        <v>26</v>
      </c>
      <c r="G136" s="8">
        <v>0</v>
      </c>
      <c r="H136" s="8">
        <v>0</v>
      </c>
      <c r="I136" s="8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ht="12.75">
      <c r="A137" s="1"/>
      <c r="B137" s="1"/>
      <c r="C137" s="1" t="s">
        <v>210</v>
      </c>
      <c r="D137" s="1" t="s">
        <v>211</v>
      </c>
      <c r="E137" s="21">
        <v>5</v>
      </c>
      <c r="F137" s="21" t="s">
        <v>68</v>
      </c>
      <c r="G137" s="8">
        <v>0</v>
      </c>
      <c r="H137" s="8">
        <v>0</v>
      </c>
      <c r="I137" s="8"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 ht="12.75">
      <c r="A138" s="1"/>
      <c r="B138" s="1"/>
      <c r="C138" s="1" t="s">
        <v>212</v>
      </c>
      <c r="D138" s="1" t="s">
        <v>213</v>
      </c>
      <c r="E138" s="22">
        <v>5</v>
      </c>
      <c r="F138" s="21" t="s">
        <v>26</v>
      </c>
      <c r="G138" s="8">
        <v>0</v>
      </c>
      <c r="H138" s="8">
        <v>0</v>
      </c>
      <c r="I138" s="8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 ht="12.75">
      <c r="A139" s="1"/>
      <c r="B139" s="1"/>
      <c r="C139" s="1"/>
      <c r="D139" s="1" t="s">
        <v>214</v>
      </c>
      <c r="E139" s="22">
        <v>5</v>
      </c>
      <c r="F139" s="21" t="s">
        <v>26</v>
      </c>
      <c r="G139" s="8">
        <v>0</v>
      </c>
      <c r="H139" s="8">
        <v>0</v>
      </c>
      <c r="I139" s="8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ht="12.75">
      <c r="A140" s="1"/>
      <c r="B140" s="1"/>
      <c r="C140" s="1"/>
      <c r="D140" s="1" t="s">
        <v>215</v>
      </c>
      <c r="E140" s="22">
        <v>5</v>
      </c>
      <c r="F140" s="21" t="s">
        <v>26</v>
      </c>
      <c r="G140" s="8">
        <v>0</v>
      </c>
      <c r="H140" s="8">
        <v>0</v>
      </c>
      <c r="I140" s="8"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 ht="12.75">
      <c r="A141" s="1"/>
      <c r="B141" s="1"/>
      <c r="C141" s="1"/>
      <c r="D141" s="1" t="s">
        <v>216</v>
      </c>
      <c r="E141" s="21">
        <v>5</v>
      </c>
      <c r="F141" s="21" t="s">
        <v>26</v>
      </c>
      <c r="G141" s="8">
        <v>0</v>
      </c>
      <c r="H141" s="8">
        <v>0</v>
      </c>
      <c r="I141" s="8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1:59" ht="12.75">
      <c r="A142" s="1"/>
      <c r="B142" s="1"/>
      <c r="C142" s="1"/>
      <c r="D142" s="1" t="s">
        <v>217</v>
      </c>
      <c r="E142" s="22">
        <v>5</v>
      </c>
      <c r="F142" s="21" t="s">
        <v>119</v>
      </c>
      <c r="G142" s="8">
        <v>0</v>
      </c>
      <c r="H142" s="8">
        <v>0</v>
      </c>
      <c r="I142" s="8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ht="12.75">
      <c r="A143" s="1"/>
      <c r="B143" s="1"/>
      <c r="C143" s="1"/>
      <c r="D143" s="1" t="s">
        <v>218</v>
      </c>
      <c r="E143" s="21">
        <v>5</v>
      </c>
      <c r="F143" s="21" t="s">
        <v>26</v>
      </c>
      <c r="G143" s="8">
        <v>0</v>
      </c>
      <c r="H143" s="8">
        <v>0</v>
      </c>
      <c r="I143" s="8"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ht="12.75">
      <c r="A144" s="1"/>
      <c r="B144" s="1"/>
      <c r="C144" s="1" t="s">
        <v>219</v>
      </c>
      <c r="D144" s="1" t="s">
        <v>220</v>
      </c>
      <c r="E144" s="21">
        <v>4</v>
      </c>
      <c r="F144" s="21" t="s">
        <v>59</v>
      </c>
      <c r="G144" s="8">
        <v>0</v>
      </c>
      <c r="H144" s="8">
        <v>0</v>
      </c>
      <c r="I144" s="8"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ht="12.75">
      <c r="A145" s="1"/>
      <c r="B145" s="1"/>
      <c r="C145" s="1" t="s">
        <v>221</v>
      </c>
      <c r="D145" s="1" t="s">
        <v>222</v>
      </c>
      <c r="E145" s="21">
        <v>5</v>
      </c>
      <c r="F145" s="21" t="s">
        <v>59</v>
      </c>
      <c r="G145" s="8">
        <v>0</v>
      </c>
      <c r="H145" s="8">
        <v>0</v>
      </c>
      <c r="I145" s="8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 ht="12.75">
      <c r="A146" s="1"/>
      <c r="B146" s="1"/>
      <c r="C146" s="1"/>
      <c r="D146" s="1" t="s">
        <v>223</v>
      </c>
      <c r="E146" s="21">
        <v>5</v>
      </c>
      <c r="F146" s="21" t="s">
        <v>59</v>
      </c>
      <c r="G146" s="8">
        <v>0</v>
      </c>
      <c r="H146" s="8">
        <v>0</v>
      </c>
      <c r="I146" s="8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 ht="12.75">
      <c r="A147" s="1"/>
      <c r="B147" s="1" t="s">
        <v>224</v>
      </c>
      <c r="C147" s="1" t="s">
        <v>225</v>
      </c>
      <c r="D147" s="1" t="s">
        <v>226</v>
      </c>
      <c r="E147" s="22">
        <v>3</v>
      </c>
      <c r="F147" s="21" t="s">
        <v>35</v>
      </c>
      <c r="G147" s="8">
        <v>0</v>
      </c>
      <c r="H147" s="8">
        <v>0</v>
      </c>
      <c r="I147" s="8">
        <v>4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1:59" ht="12.75">
      <c r="A148" s="1"/>
      <c r="B148" s="1"/>
      <c r="C148" s="1"/>
      <c r="D148" s="1" t="s">
        <v>227</v>
      </c>
      <c r="E148" s="22">
        <v>3</v>
      </c>
      <c r="F148" s="21" t="s">
        <v>68</v>
      </c>
      <c r="G148" s="8">
        <v>0</v>
      </c>
      <c r="H148" s="8">
        <v>0</v>
      </c>
      <c r="I148" s="8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1:59" ht="12.75">
      <c r="A149" s="1"/>
      <c r="B149" s="1"/>
      <c r="C149" s="1"/>
      <c r="D149" s="1" t="s">
        <v>228</v>
      </c>
      <c r="E149" s="22">
        <v>3</v>
      </c>
      <c r="F149" s="21" t="s">
        <v>26</v>
      </c>
      <c r="G149" s="8">
        <v>0</v>
      </c>
      <c r="H149" s="8">
        <v>0</v>
      </c>
      <c r="I149" s="8">
        <v>2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 ht="12.75">
      <c r="A150" s="1"/>
      <c r="B150" s="1"/>
      <c r="C150" s="1"/>
      <c r="D150" s="1" t="s">
        <v>229</v>
      </c>
      <c r="E150" s="22">
        <v>3</v>
      </c>
      <c r="F150" s="21" t="s">
        <v>35</v>
      </c>
      <c r="G150" s="8">
        <v>0</v>
      </c>
      <c r="H150" s="8">
        <v>0</v>
      </c>
      <c r="I150" s="8"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ht="12.75">
      <c r="A151" s="1"/>
      <c r="B151" s="1"/>
      <c r="C151" s="1"/>
      <c r="D151" s="1" t="s">
        <v>230</v>
      </c>
      <c r="E151" s="22">
        <v>1</v>
      </c>
      <c r="F151" s="21" t="s">
        <v>35</v>
      </c>
      <c r="G151" s="8">
        <v>0</v>
      </c>
      <c r="H151" s="8">
        <v>0</v>
      </c>
      <c r="I151" s="8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 ht="12.75">
      <c r="A152" s="1"/>
      <c r="B152" s="1"/>
      <c r="C152" s="1"/>
      <c r="D152" s="1" t="s">
        <v>231</v>
      </c>
      <c r="E152" s="22">
        <v>2</v>
      </c>
      <c r="F152" s="21" t="s">
        <v>26</v>
      </c>
      <c r="G152" s="8">
        <v>0</v>
      </c>
      <c r="H152" s="8">
        <v>1</v>
      </c>
      <c r="I152" s="8">
        <v>1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1:59" ht="12.75">
      <c r="A153" s="1"/>
      <c r="B153" s="1"/>
      <c r="C153" s="1"/>
      <c r="D153" s="1" t="s">
        <v>232</v>
      </c>
      <c r="E153" s="24">
        <v>6</v>
      </c>
      <c r="F153" s="21" t="s">
        <v>68</v>
      </c>
      <c r="G153" s="8">
        <v>0</v>
      </c>
      <c r="H153" s="8">
        <v>0</v>
      </c>
      <c r="I153" s="8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 ht="12.75">
      <c r="A154" s="1"/>
      <c r="B154" s="1"/>
      <c r="C154" s="1"/>
      <c r="D154" s="1" t="s">
        <v>233</v>
      </c>
      <c r="E154" s="22">
        <v>3</v>
      </c>
      <c r="F154" s="21" t="s">
        <v>26</v>
      </c>
      <c r="G154" s="8">
        <v>0</v>
      </c>
      <c r="H154" s="8">
        <v>3</v>
      </c>
      <c r="I154" s="8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 ht="12.75">
      <c r="A155" s="1"/>
      <c r="B155" s="1"/>
      <c r="C155" s="1"/>
      <c r="D155" s="1" t="s">
        <v>234</v>
      </c>
      <c r="E155" s="22">
        <v>6</v>
      </c>
      <c r="F155" s="21" t="s">
        <v>68</v>
      </c>
      <c r="G155" s="8">
        <v>0</v>
      </c>
      <c r="H155" s="8">
        <v>0</v>
      </c>
      <c r="I155" s="8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 ht="12.75">
      <c r="A156" s="1"/>
      <c r="B156" s="1"/>
      <c r="C156" s="1"/>
      <c r="D156" s="1" t="s">
        <v>235</v>
      </c>
      <c r="E156" s="21">
        <v>6</v>
      </c>
      <c r="F156" s="21" t="s">
        <v>68</v>
      </c>
      <c r="G156" s="8">
        <v>0</v>
      </c>
      <c r="H156" s="8">
        <v>0</v>
      </c>
      <c r="I156" s="8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ht="12.75">
      <c r="A157" s="1"/>
      <c r="B157" s="1"/>
      <c r="C157" s="1"/>
      <c r="D157" s="1" t="s">
        <v>236</v>
      </c>
      <c r="E157" s="22">
        <v>3</v>
      </c>
      <c r="F157" s="21" t="s">
        <v>35</v>
      </c>
      <c r="G157" s="8">
        <v>0</v>
      </c>
      <c r="H157" s="8">
        <v>0</v>
      </c>
      <c r="I157" s="8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ht="12.75">
      <c r="A158" s="1"/>
      <c r="B158" s="1"/>
      <c r="C158" s="1"/>
      <c r="D158" s="1" t="s">
        <v>237</v>
      </c>
      <c r="E158" s="22">
        <v>3</v>
      </c>
      <c r="F158" s="21" t="s">
        <v>26</v>
      </c>
      <c r="G158" s="8">
        <v>0</v>
      </c>
      <c r="H158" s="8">
        <v>0</v>
      </c>
      <c r="I158" s="8"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 ht="12.75">
      <c r="A159" s="1"/>
      <c r="B159" s="1"/>
      <c r="C159" s="1"/>
      <c r="D159" s="1" t="s">
        <v>238</v>
      </c>
      <c r="E159" s="22">
        <v>3</v>
      </c>
      <c r="F159" s="21" t="s">
        <v>26</v>
      </c>
      <c r="G159" s="8">
        <v>0</v>
      </c>
      <c r="H159" s="8">
        <v>0</v>
      </c>
      <c r="I159" s="8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1:59" ht="12.75">
      <c r="A160" s="1"/>
      <c r="B160" s="1"/>
      <c r="C160" s="1"/>
      <c r="D160" s="1" t="s">
        <v>239</v>
      </c>
      <c r="E160" s="22">
        <v>4</v>
      </c>
      <c r="F160" s="21" t="s">
        <v>98</v>
      </c>
      <c r="G160" s="8">
        <v>0</v>
      </c>
      <c r="H160" s="8">
        <v>0</v>
      </c>
      <c r="I160" s="8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ht="12.75">
      <c r="A161" s="1"/>
      <c r="B161" s="1"/>
      <c r="C161" s="1" t="s">
        <v>240</v>
      </c>
      <c r="D161" s="1" t="s">
        <v>241</v>
      </c>
      <c r="E161" s="22">
        <v>2</v>
      </c>
      <c r="F161" s="21" t="s">
        <v>26</v>
      </c>
      <c r="G161" s="8">
        <v>0</v>
      </c>
      <c r="H161" s="8">
        <v>0</v>
      </c>
      <c r="I161" s="8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1:59" ht="12.75">
      <c r="A162" s="1"/>
      <c r="B162" s="1"/>
      <c r="C162" s="1" t="s">
        <v>242</v>
      </c>
      <c r="D162" s="1" t="s">
        <v>243</v>
      </c>
      <c r="E162" s="21">
        <v>0</v>
      </c>
      <c r="F162" s="21" t="s">
        <v>59</v>
      </c>
      <c r="G162" s="8">
        <v>0</v>
      </c>
      <c r="H162" s="8">
        <v>0</v>
      </c>
      <c r="I162" s="8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59" ht="12.75">
      <c r="A163" s="1"/>
      <c r="B163" s="1"/>
      <c r="C163" s="1" t="s">
        <v>244</v>
      </c>
      <c r="D163" s="1" t="s">
        <v>245</v>
      </c>
      <c r="E163" s="21">
        <v>6</v>
      </c>
      <c r="F163" s="21" t="s">
        <v>35</v>
      </c>
      <c r="G163" s="8">
        <v>0</v>
      </c>
      <c r="H163" s="8">
        <v>0</v>
      </c>
      <c r="I163" s="8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59" ht="12.75">
      <c r="A164" s="1"/>
      <c r="B164" s="1"/>
      <c r="C164" s="1"/>
      <c r="D164" s="1" t="s">
        <v>246</v>
      </c>
      <c r="E164" s="22">
        <v>6</v>
      </c>
      <c r="F164" s="21" t="s">
        <v>26</v>
      </c>
      <c r="G164" s="8">
        <v>3</v>
      </c>
      <c r="H164" s="8">
        <v>6</v>
      </c>
      <c r="I164" s="8"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1:59" ht="12.75">
      <c r="A165" s="1"/>
      <c r="B165" s="1"/>
      <c r="C165" s="1"/>
      <c r="D165" s="1" t="s">
        <v>247</v>
      </c>
      <c r="E165" s="22">
        <v>6</v>
      </c>
      <c r="F165" s="22" t="s">
        <v>26</v>
      </c>
      <c r="G165" s="8">
        <v>0</v>
      </c>
      <c r="H165" s="8">
        <v>0</v>
      </c>
      <c r="I165" s="8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1:59" ht="12.75">
      <c r="A166" s="1"/>
      <c r="B166" s="1"/>
      <c r="C166" s="1"/>
      <c r="D166" s="1" t="s">
        <v>248</v>
      </c>
      <c r="E166" s="22">
        <v>6</v>
      </c>
      <c r="F166" s="22" t="s">
        <v>26</v>
      </c>
      <c r="G166" s="8">
        <v>0</v>
      </c>
      <c r="H166" s="8">
        <v>0</v>
      </c>
      <c r="I166" s="8"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1:59" ht="12.75">
      <c r="A167" s="1"/>
      <c r="B167" s="1"/>
      <c r="C167" s="1"/>
      <c r="D167" s="1" t="s">
        <v>249</v>
      </c>
      <c r="E167" s="22">
        <v>6</v>
      </c>
      <c r="F167" s="21" t="s">
        <v>35</v>
      </c>
      <c r="G167" s="8">
        <v>0</v>
      </c>
      <c r="H167" s="8">
        <v>0</v>
      </c>
      <c r="I167" s="8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1:59" ht="12.75">
      <c r="A168" s="1"/>
      <c r="B168" s="1"/>
      <c r="C168" s="1"/>
      <c r="D168" s="1" t="s">
        <v>250</v>
      </c>
      <c r="E168" s="22">
        <v>6</v>
      </c>
      <c r="F168" s="21" t="s">
        <v>26</v>
      </c>
      <c r="G168" s="8">
        <v>0</v>
      </c>
      <c r="H168" s="8">
        <v>0</v>
      </c>
      <c r="I168" s="8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1:59" ht="12.75">
      <c r="A169" s="1"/>
      <c r="B169" s="1"/>
      <c r="C169" s="1" t="s">
        <v>251</v>
      </c>
      <c r="D169" s="1" t="s">
        <v>252</v>
      </c>
      <c r="E169" s="21">
        <v>8</v>
      </c>
      <c r="F169" s="21" t="s">
        <v>35</v>
      </c>
      <c r="G169" s="8">
        <v>0</v>
      </c>
      <c r="H169" s="8">
        <v>0</v>
      </c>
      <c r="I169" s="8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1:59" ht="12.75">
      <c r="A170" s="1"/>
      <c r="B170" s="1"/>
      <c r="C170" s="1" t="s">
        <v>253</v>
      </c>
      <c r="D170" s="1" t="s">
        <v>254</v>
      </c>
      <c r="E170" s="22">
        <v>0</v>
      </c>
      <c r="F170" s="21" t="s">
        <v>59</v>
      </c>
      <c r="G170" s="8">
        <v>0</v>
      </c>
      <c r="H170" s="8">
        <v>0</v>
      </c>
      <c r="I170" s="8"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1:59" ht="12.75">
      <c r="A171" s="1"/>
      <c r="B171" s="1"/>
      <c r="C171" s="1" t="s">
        <v>255</v>
      </c>
      <c r="D171" s="1" t="s">
        <v>256</v>
      </c>
      <c r="E171" s="22">
        <v>2</v>
      </c>
      <c r="F171" s="21" t="s">
        <v>35</v>
      </c>
      <c r="G171" s="8">
        <v>0</v>
      </c>
      <c r="H171" s="8">
        <v>0</v>
      </c>
      <c r="I171" s="8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1:59" ht="12.75">
      <c r="A172" s="1"/>
      <c r="B172" s="1"/>
      <c r="C172" s="1"/>
      <c r="D172" s="1" t="s">
        <v>257</v>
      </c>
      <c r="E172" s="22">
        <v>2</v>
      </c>
      <c r="F172" s="21" t="s">
        <v>35</v>
      </c>
      <c r="G172" s="8">
        <v>0</v>
      </c>
      <c r="H172" s="8">
        <v>0</v>
      </c>
      <c r="I172" s="8"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1:59" ht="12.75">
      <c r="A173" s="1"/>
      <c r="B173" s="1"/>
      <c r="C173" s="1"/>
      <c r="D173" s="1" t="s">
        <v>258</v>
      </c>
      <c r="E173" s="22">
        <v>2</v>
      </c>
      <c r="F173" s="22" t="s">
        <v>35</v>
      </c>
      <c r="G173" s="8">
        <v>0</v>
      </c>
      <c r="H173" s="8">
        <v>0</v>
      </c>
      <c r="I173" s="8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1:59" ht="12.75">
      <c r="A174" s="1"/>
      <c r="B174" s="1"/>
      <c r="C174" s="1" t="s">
        <v>259</v>
      </c>
      <c r="D174" s="1" t="s">
        <v>259</v>
      </c>
      <c r="E174" s="22">
        <v>4</v>
      </c>
      <c r="F174" s="21" t="s">
        <v>26</v>
      </c>
      <c r="G174" s="8">
        <v>0</v>
      </c>
      <c r="H174" s="8">
        <v>0</v>
      </c>
      <c r="I174" s="8"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1:59" ht="12.75">
      <c r="A175" s="1"/>
      <c r="B175" s="1"/>
      <c r="C175" s="1" t="s">
        <v>260</v>
      </c>
      <c r="D175" s="1" t="s">
        <v>261</v>
      </c>
      <c r="E175" s="22">
        <v>6</v>
      </c>
      <c r="F175" s="21" t="s">
        <v>26</v>
      </c>
      <c r="G175" s="8">
        <v>0</v>
      </c>
      <c r="H175" s="8">
        <v>0</v>
      </c>
      <c r="I175" s="8">
        <v>6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1:59" ht="12.75">
      <c r="A176" s="1"/>
      <c r="B176" s="1"/>
      <c r="C176" s="1"/>
      <c r="D176" s="1" t="s">
        <v>262</v>
      </c>
      <c r="E176" s="22">
        <v>6</v>
      </c>
      <c r="F176" s="21" t="s">
        <v>26</v>
      </c>
      <c r="G176" s="8">
        <v>0</v>
      </c>
      <c r="H176" s="8">
        <v>0</v>
      </c>
      <c r="I176" s="8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1:59" ht="12.75">
      <c r="A177" s="1"/>
      <c r="B177" s="1"/>
      <c r="C177" s="1"/>
      <c r="D177" s="1" t="s">
        <v>263</v>
      </c>
      <c r="E177" s="21">
        <v>6</v>
      </c>
      <c r="F177" s="21" t="s">
        <v>26</v>
      </c>
      <c r="G177" s="8">
        <v>0</v>
      </c>
      <c r="H177" s="8">
        <v>0</v>
      </c>
      <c r="I177" s="8"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1:59" ht="12.75">
      <c r="A178" s="1"/>
      <c r="B178" s="1"/>
      <c r="C178" s="1"/>
      <c r="D178" s="1" t="s">
        <v>264</v>
      </c>
      <c r="E178" s="22">
        <v>6</v>
      </c>
      <c r="F178" s="21" t="s">
        <v>26</v>
      </c>
      <c r="G178" s="8">
        <v>0</v>
      </c>
      <c r="H178" s="8">
        <v>0</v>
      </c>
      <c r="I178" s="8"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1:59" ht="12.75">
      <c r="A179" s="1"/>
      <c r="B179" s="1"/>
      <c r="C179" s="1"/>
      <c r="D179" s="1" t="s">
        <v>265</v>
      </c>
      <c r="E179" s="21">
        <v>6</v>
      </c>
      <c r="F179" s="21" t="s">
        <v>26</v>
      </c>
      <c r="G179" s="8">
        <v>0</v>
      </c>
      <c r="H179" s="8">
        <v>0</v>
      </c>
      <c r="I179" s="8"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1:59" ht="12.75">
      <c r="A180" s="1"/>
      <c r="B180" s="1"/>
      <c r="C180" s="1" t="s">
        <v>266</v>
      </c>
      <c r="D180" s="1" t="s">
        <v>266</v>
      </c>
      <c r="E180" s="22">
        <v>6</v>
      </c>
      <c r="F180" s="21" t="s">
        <v>35</v>
      </c>
      <c r="G180" s="8">
        <v>0</v>
      </c>
      <c r="H180" s="8">
        <v>0</v>
      </c>
      <c r="I180" s="8"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1:59" ht="12.75">
      <c r="A181" s="1"/>
      <c r="B181" s="1"/>
      <c r="C181" s="1" t="s">
        <v>267</v>
      </c>
      <c r="D181" s="1" t="s">
        <v>267</v>
      </c>
      <c r="E181" s="22">
        <v>6</v>
      </c>
      <c r="F181" s="21" t="s">
        <v>26</v>
      </c>
      <c r="G181" s="8">
        <v>0</v>
      </c>
      <c r="H181" s="8">
        <v>0</v>
      </c>
      <c r="I181" s="8"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1:59" ht="12.75">
      <c r="A182" s="1"/>
      <c r="B182" s="1"/>
      <c r="C182" s="1" t="s">
        <v>268</v>
      </c>
      <c r="D182" s="1" t="s">
        <v>269</v>
      </c>
      <c r="E182" s="22">
        <v>3</v>
      </c>
      <c r="F182" s="21" t="s">
        <v>26</v>
      </c>
      <c r="G182" s="8">
        <v>0</v>
      </c>
      <c r="H182" s="8">
        <v>0</v>
      </c>
      <c r="I182" s="8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1:59" ht="12.75">
      <c r="A183" s="1"/>
      <c r="B183" s="1"/>
      <c r="C183" s="1" t="s">
        <v>270</v>
      </c>
      <c r="D183" s="1" t="s">
        <v>271</v>
      </c>
      <c r="E183" s="21">
        <v>2</v>
      </c>
      <c r="F183" s="21" t="s">
        <v>59</v>
      </c>
      <c r="G183" s="8">
        <v>0</v>
      </c>
      <c r="H183" s="8">
        <v>0</v>
      </c>
      <c r="I183" s="8"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1:59" ht="12.75">
      <c r="A184" s="1"/>
      <c r="B184" s="1"/>
      <c r="C184" s="1"/>
      <c r="D184" s="1" t="s">
        <v>272</v>
      </c>
      <c r="E184" s="22">
        <v>4</v>
      </c>
      <c r="F184" s="21" t="s">
        <v>35</v>
      </c>
      <c r="G184" s="8">
        <v>19</v>
      </c>
      <c r="H184" s="8">
        <v>0</v>
      </c>
      <c r="I184" s="8">
        <v>14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1:59" ht="12.75">
      <c r="A185" s="1"/>
      <c r="B185" s="1"/>
      <c r="C185" s="1" t="s">
        <v>273</v>
      </c>
      <c r="D185" s="1" t="s">
        <v>274</v>
      </c>
      <c r="E185" s="22">
        <v>7</v>
      </c>
      <c r="F185" s="21" t="s">
        <v>35</v>
      </c>
      <c r="G185" s="8">
        <v>1</v>
      </c>
      <c r="H185" s="8">
        <v>0</v>
      </c>
      <c r="I185" s="8"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1:59" ht="12.75">
      <c r="A186" s="1"/>
      <c r="B186" s="1"/>
      <c r="C186" s="1" t="s">
        <v>275</v>
      </c>
      <c r="D186" s="1" t="s">
        <v>276</v>
      </c>
      <c r="E186" s="22">
        <v>3</v>
      </c>
      <c r="F186" s="21" t="s">
        <v>136</v>
      </c>
      <c r="G186" s="8">
        <v>0</v>
      </c>
      <c r="H186" s="8">
        <v>0</v>
      </c>
      <c r="I186" s="8"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1:59" ht="12.75">
      <c r="A187" s="1"/>
      <c r="B187" s="1"/>
      <c r="C187" s="1"/>
      <c r="D187" s="1" t="s">
        <v>277</v>
      </c>
      <c r="E187" s="22">
        <v>6</v>
      </c>
      <c r="F187" s="21" t="s">
        <v>136</v>
      </c>
      <c r="G187" s="8">
        <v>3</v>
      </c>
      <c r="H187" s="8">
        <v>5</v>
      </c>
      <c r="I187" s="8"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1:59" ht="12.75">
      <c r="A188" s="1"/>
      <c r="B188" s="1"/>
      <c r="C188" s="1" t="s">
        <v>278</v>
      </c>
      <c r="D188" s="1" t="s">
        <v>279</v>
      </c>
      <c r="E188" s="21">
        <v>7</v>
      </c>
      <c r="F188" s="21" t="s">
        <v>35</v>
      </c>
      <c r="G188" s="8">
        <v>0</v>
      </c>
      <c r="H188" s="8">
        <v>0</v>
      </c>
      <c r="I188" s="8"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1:59" ht="12.75">
      <c r="A189" s="1"/>
      <c r="B189" s="1"/>
      <c r="C189" s="1"/>
      <c r="D189" s="1" t="s">
        <v>280</v>
      </c>
      <c r="E189" s="22">
        <v>8</v>
      </c>
      <c r="F189" s="21" t="s">
        <v>35</v>
      </c>
      <c r="G189" s="8">
        <v>0</v>
      </c>
      <c r="H189" s="8">
        <v>0</v>
      </c>
      <c r="I189" s="8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1:59" ht="12.75">
      <c r="A190" s="1"/>
      <c r="B190" s="1"/>
      <c r="C190" s="1"/>
      <c r="D190" s="1" t="s">
        <v>281</v>
      </c>
      <c r="E190" s="21">
        <v>8</v>
      </c>
      <c r="F190" s="21" t="s">
        <v>35</v>
      </c>
      <c r="G190" s="8">
        <v>0</v>
      </c>
      <c r="H190" s="8">
        <v>0</v>
      </c>
      <c r="I190" s="8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1:59" ht="12.75">
      <c r="A191" s="1"/>
      <c r="B191" s="1"/>
      <c r="C191" s="1"/>
      <c r="D191" s="1" t="s">
        <v>282</v>
      </c>
      <c r="E191" s="21">
        <v>8</v>
      </c>
      <c r="F191" s="21" t="s">
        <v>35</v>
      </c>
      <c r="G191" s="8">
        <v>0</v>
      </c>
      <c r="H191" s="8">
        <v>0</v>
      </c>
      <c r="I191" s="8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1:59" ht="12.75">
      <c r="A192" s="1"/>
      <c r="B192" s="1"/>
      <c r="C192" s="1"/>
      <c r="D192" s="1" t="s">
        <v>283</v>
      </c>
      <c r="E192" s="22">
        <v>8</v>
      </c>
      <c r="F192" s="21" t="s">
        <v>35</v>
      </c>
      <c r="G192" s="8">
        <v>0</v>
      </c>
      <c r="H192" s="8">
        <v>0</v>
      </c>
      <c r="I192" s="8"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1:59" ht="12.75">
      <c r="A193" s="1"/>
      <c r="B193" s="1"/>
      <c r="C193" s="1" t="s">
        <v>284</v>
      </c>
      <c r="D193" s="1" t="s">
        <v>285</v>
      </c>
      <c r="E193" s="21">
        <v>8</v>
      </c>
      <c r="F193" s="21" t="s">
        <v>26</v>
      </c>
      <c r="G193" s="8">
        <v>0</v>
      </c>
      <c r="H193" s="8">
        <v>0</v>
      </c>
      <c r="I193" s="8"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1:59" ht="12.75">
      <c r="A194" s="1"/>
      <c r="B194" s="1"/>
      <c r="C194" s="1"/>
      <c r="D194" s="1" t="s">
        <v>286</v>
      </c>
      <c r="E194" s="22">
        <v>8</v>
      </c>
      <c r="F194" s="21" t="s">
        <v>26</v>
      </c>
      <c r="G194" s="8">
        <v>0</v>
      </c>
      <c r="H194" s="8">
        <v>0</v>
      </c>
      <c r="I194" s="8"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1:59" ht="12.75">
      <c r="A195" s="1"/>
      <c r="B195" s="1"/>
      <c r="C195" s="1" t="s">
        <v>287</v>
      </c>
      <c r="D195" s="1" t="s">
        <v>288</v>
      </c>
      <c r="E195" s="24">
        <v>1</v>
      </c>
      <c r="F195" s="21"/>
      <c r="G195" s="8">
        <v>0</v>
      </c>
      <c r="H195" s="8">
        <v>0</v>
      </c>
      <c r="I195" s="8"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1:59" ht="12.75">
      <c r="A196" s="1"/>
      <c r="B196" s="1"/>
      <c r="C196" s="1"/>
      <c r="D196" s="1" t="s">
        <v>289</v>
      </c>
      <c r="E196" s="22">
        <v>3</v>
      </c>
      <c r="F196" s="21" t="s">
        <v>59</v>
      </c>
      <c r="G196" s="8">
        <v>0</v>
      </c>
      <c r="H196" s="8">
        <v>0</v>
      </c>
      <c r="I196" s="8"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1:59" ht="12.75">
      <c r="A197" s="1"/>
      <c r="B197" s="1"/>
      <c r="C197" s="1" t="s">
        <v>290</v>
      </c>
      <c r="D197" s="1" t="s">
        <v>290</v>
      </c>
      <c r="E197" s="22">
        <v>6</v>
      </c>
      <c r="F197" s="21" t="s">
        <v>35</v>
      </c>
      <c r="G197" s="8">
        <v>131</v>
      </c>
      <c r="H197" s="8">
        <v>235</v>
      </c>
      <c r="I197" s="8">
        <v>74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1:59" ht="12.75">
      <c r="A198" s="1"/>
      <c r="B198" s="1" t="s">
        <v>291</v>
      </c>
      <c r="C198" s="1"/>
      <c r="D198" s="1" t="s">
        <v>292</v>
      </c>
      <c r="E198" s="22">
        <v>6</v>
      </c>
      <c r="F198" s="21" t="s">
        <v>26</v>
      </c>
      <c r="G198" s="8">
        <v>0</v>
      </c>
      <c r="H198" s="8">
        <v>0</v>
      </c>
      <c r="I198" s="8"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1:59" ht="12.75">
      <c r="A199" s="1"/>
      <c r="B199" s="1" t="s">
        <v>293</v>
      </c>
      <c r="C199" s="1"/>
      <c r="D199" s="1" t="s">
        <v>293</v>
      </c>
      <c r="E199" s="22">
        <v>5</v>
      </c>
      <c r="F199" s="21" t="s">
        <v>35</v>
      </c>
      <c r="G199" s="8">
        <v>27</v>
      </c>
      <c r="H199" s="8">
        <v>3</v>
      </c>
      <c r="I199" s="8">
        <v>10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1:59" ht="12.75">
      <c r="A200" s="1"/>
      <c r="B200" s="1" t="s">
        <v>294</v>
      </c>
      <c r="C200" s="1"/>
      <c r="D200" s="1" t="s">
        <v>294</v>
      </c>
      <c r="E200" s="22">
        <v>4</v>
      </c>
      <c r="F200" s="21" t="s">
        <v>26</v>
      </c>
      <c r="G200" s="8">
        <v>33</v>
      </c>
      <c r="H200" s="8">
        <v>1</v>
      </c>
      <c r="I200" s="8">
        <v>1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1:59" ht="12.75">
      <c r="A201" s="1"/>
      <c r="B201" s="1" t="s">
        <v>295</v>
      </c>
      <c r="C201" s="1"/>
      <c r="D201" s="1" t="s">
        <v>296</v>
      </c>
      <c r="E201" s="22">
        <v>5</v>
      </c>
      <c r="F201" s="21" t="s">
        <v>26</v>
      </c>
      <c r="G201" s="8">
        <v>0</v>
      </c>
      <c r="H201" s="8">
        <v>0</v>
      </c>
      <c r="I201" s="8"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1:59" ht="12.75">
      <c r="A202" s="1"/>
      <c r="B202" s="1" t="s">
        <v>297</v>
      </c>
      <c r="C202" s="1"/>
      <c r="D202" s="1" t="s">
        <v>297</v>
      </c>
      <c r="E202" s="22">
        <v>8</v>
      </c>
      <c r="F202" s="21" t="s">
        <v>35</v>
      </c>
      <c r="G202" s="8">
        <v>0</v>
      </c>
      <c r="H202" s="8">
        <v>0</v>
      </c>
      <c r="I202" s="8"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1:59" ht="12.75">
      <c r="A203" s="1"/>
      <c r="B203" s="1" t="s">
        <v>298</v>
      </c>
      <c r="C203" s="1" t="s">
        <v>299</v>
      </c>
      <c r="D203" s="1" t="s">
        <v>300</v>
      </c>
      <c r="E203" s="22">
        <v>8</v>
      </c>
      <c r="F203" s="21" t="s">
        <v>136</v>
      </c>
      <c r="G203" s="8">
        <v>0</v>
      </c>
      <c r="H203" s="8">
        <v>0</v>
      </c>
      <c r="I203" s="8"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1:59" ht="12.75">
      <c r="A204" s="1"/>
      <c r="B204" s="1" t="s">
        <v>301</v>
      </c>
      <c r="C204" s="1" t="s">
        <v>302</v>
      </c>
      <c r="D204" s="1" t="s">
        <v>303</v>
      </c>
      <c r="E204" s="22">
        <v>6</v>
      </c>
      <c r="F204" s="21" t="s">
        <v>98</v>
      </c>
      <c r="G204" s="8">
        <v>0</v>
      </c>
      <c r="H204" s="8">
        <v>0</v>
      </c>
      <c r="I204" s="8"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1:59" ht="12.75">
      <c r="A205" s="1"/>
      <c r="B205" s="1" t="s">
        <v>304</v>
      </c>
      <c r="C205" s="1"/>
      <c r="D205" s="1" t="s">
        <v>305</v>
      </c>
      <c r="E205" s="22">
        <v>6</v>
      </c>
      <c r="F205" s="21" t="s">
        <v>35</v>
      </c>
      <c r="G205" s="8">
        <v>0</v>
      </c>
      <c r="H205" s="8">
        <v>0</v>
      </c>
      <c r="I205" s="8"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1:59" ht="12.75">
      <c r="A206" s="1"/>
      <c r="B206" s="1"/>
      <c r="C206" s="1"/>
      <c r="D206" s="1" t="s">
        <v>306</v>
      </c>
      <c r="E206" s="22">
        <v>8</v>
      </c>
      <c r="F206" s="21" t="s">
        <v>35</v>
      </c>
      <c r="G206" s="8">
        <v>19</v>
      </c>
      <c r="H206" s="8">
        <v>0</v>
      </c>
      <c r="I206" s="8">
        <v>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1:59" ht="12.75">
      <c r="A207" s="1"/>
      <c r="B207" s="1" t="s">
        <v>307</v>
      </c>
      <c r="C207" s="1"/>
      <c r="D207" s="1" t="s">
        <v>308</v>
      </c>
      <c r="E207" s="27">
        <v>8</v>
      </c>
      <c r="F207" s="27" t="s">
        <v>164</v>
      </c>
      <c r="G207" s="8">
        <v>0</v>
      </c>
      <c r="H207" s="8">
        <v>0</v>
      </c>
      <c r="I207" s="8"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1:59" ht="12.75">
      <c r="A208" s="1"/>
      <c r="B208" s="1"/>
      <c r="C208" s="1"/>
      <c r="D208" s="1" t="s">
        <v>309</v>
      </c>
      <c r="E208" s="21">
        <v>6</v>
      </c>
      <c r="F208" s="22" t="s">
        <v>59</v>
      </c>
      <c r="G208" s="8">
        <v>0</v>
      </c>
      <c r="H208" s="8">
        <v>0</v>
      </c>
      <c r="I208" s="8">
        <v>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1:59" ht="12.75">
      <c r="A209" s="28"/>
      <c r="B209" s="28"/>
      <c r="C209" s="28"/>
      <c r="D209" s="28" t="s">
        <v>310</v>
      </c>
      <c r="E209" s="29">
        <v>8</v>
      </c>
      <c r="F209" s="29" t="s">
        <v>59</v>
      </c>
      <c r="G209" s="8">
        <v>0</v>
      </c>
      <c r="H209" s="8">
        <v>0</v>
      </c>
      <c r="I209" s="8">
        <v>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1:59" ht="12.75">
      <c r="A210" s="1"/>
      <c r="B210" s="1"/>
      <c r="C210" s="1"/>
      <c r="D210" s="1" t="s">
        <v>311</v>
      </c>
      <c r="E210" s="22">
        <v>6</v>
      </c>
      <c r="F210" s="21" t="s">
        <v>59</v>
      </c>
      <c r="G210" s="8">
        <v>0</v>
      </c>
      <c r="H210" s="8">
        <v>0</v>
      </c>
      <c r="I210" s="8">
        <v>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1:59" ht="12.75">
      <c r="A211" s="1"/>
      <c r="B211" s="1"/>
      <c r="C211" s="1"/>
      <c r="D211" s="1" t="s">
        <v>312</v>
      </c>
      <c r="E211" s="24">
        <v>8</v>
      </c>
      <c r="F211" s="22" t="s">
        <v>59</v>
      </c>
      <c r="G211" s="8">
        <v>0</v>
      </c>
      <c r="H211" s="8">
        <v>0</v>
      </c>
      <c r="I211" s="8">
        <v>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1:59" ht="12.75">
      <c r="A212" s="1"/>
      <c r="B212" s="1"/>
      <c r="C212" s="1"/>
      <c r="D212" s="1" t="s">
        <v>313</v>
      </c>
      <c r="E212" s="22">
        <v>8</v>
      </c>
      <c r="F212" s="21" t="s">
        <v>59</v>
      </c>
      <c r="G212" s="8">
        <v>0</v>
      </c>
      <c r="H212" s="8">
        <v>0</v>
      </c>
      <c r="I212" s="8">
        <v>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1:59" ht="12.75">
      <c r="A213" s="1"/>
      <c r="B213" s="1"/>
      <c r="C213" s="1"/>
      <c r="D213" s="1" t="s">
        <v>314</v>
      </c>
      <c r="E213" s="22">
        <v>8</v>
      </c>
      <c r="F213" s="21" t="s">
        <v>59</v>
      </c>
      <c r="G213" s="8">
        <v>0</v>
      </c>
      <c r="H213" s="8">
        <v>0</v>
      </c>
      <c r="I213" s="8">
        <v>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1:59" ht="12.75">
      <c r="A214" s="1"/>
      <c r="B214" s="1" t="s">
        <v>315</v>
      </c>
      <c r="C214" s="1"/>
      <c r="D214" s="1" t="s">
        <v>316</v>
      </c>
      <c r="E214" s="22">
        <v>5</v>
      </c>
      <c r="F214" s="22" t="s">
        <v>26</v>
      </c>
      <c r="G214" s="8">
        <v>0</v>
      </c>
      <c r="H214" s="8">
        <v>0</v>
      </c>
      <c r="I214" s="8"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1:59" ht="12.75">
      <c r="A215" s="1"/>
      <c r="B215" s="1"/>
      <c r="C215" s="1"/>
      <c r="D215" s="1" t="s">
        <v>317</v>
      </c>
      <c r="E215" s="22">
        <v>8</v>
      </c>
      <c r="F215" s="22" t="s">
        <v>26</v>
      </c>
      <c r="G215" s="8">
        <v>1</v>
      </c>
      <c r="H215" s="8">
        <v>0</v>
      </c>
      <c r="I215" s="8">
        <v>2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1:59" ht="12.75">
      <c r="A216" s="1"/>
      <c r="B216" s="1"/>
      <c r="C216" s="1"/>
      <c r="D216" s="1" t="s">
        <v>318</v>
      </c>
      <c r="E216" s="22">
        <v>5</v>
      </c>
      <c r="F216" s="22" t="s">
        <v>26</v>
      </c>
      <c r="G216" s="8">
        <v>0</v>
      </c>
      <c r="H216" s="8">
        <v>0</v>
      </c>
      <c r="I216" s="8">
        <v>1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1:59" ht="12.75">
      <c r="A217" s="1"/>
      <c r="B217" s="1"/>
      <c r="C217" s="1"/>
      <c r="D217" s="1" t="s">
        <v>319</v>
      </c>
      <c r="E217" s="22">
        <v>5</v>
      </c>
      <c r="F217" s="21" t="s">
        <v>26</v>
      </c>
      <c r="G217" s="8">
        <v>0</v>
      </c>
      <c r="H217" s="8">
        <v>0</v>
      </c>
      <c r="I217" s="8"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1:59" ht="12.75">
      <c r="A218" s="1"/>
      <c r="B218" s="1"/>
      <c r="C218" s="1"/>
      <c r="D218" s="1" t="s">
        <v>320</v>
      </c>
      <c r="E218" s="21">
        <v>8</v>
      </c>
      <c r="F218" s="21" t="s">
        <v>26</v>
      </c>
      <c r="G218" s="8">
        <v>0</v>
      </c>
      <c r="H218" s="8">
        <v>0</v>
      </c>
      <c r="I218" s="8"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1:59" ht="12.75">
      <c r="A219" s="1"/>
      <c r="B219" s="1"/>
      <c r="C219" s="1"/>
      <c r="D219" s="1" t="s">
        <v>321</v>
      </c>
      <c r="E219" s="22">
        <v>5</v>
      </c>
      <c r="F219" s="22" t="s">
        <v>26</v>
      </c>
      <c r="G219" s="8">
        <v>0</v>
      </c>
      <c r="H219" s="8">
        <v>0</v>
      </c>
      <c r="I219" s="8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1:59" ht="12.75">
      <c r="A220" s="1"/>
      <c r="B220" s="1"/>
      <c r="C220" s="1"/>
      <c r="D220" s="1" t="s">
        <v>322</v>
      </c>
      <c r="E220" s="21">
        <v>5</v>
      </c>
      <c r="F220" s="21" t="s">
        <v>26</v>
      </c>
      <c r="G220" s="8">
        <v>0</v>
      </c>
      <c r="H220" s="8">
        <v>0</v>
      </c>
      <c r="I220" s="8"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1:59" ht="12.75">
      <c r="A221" s="1"/>
      <c r="B221" s="1"/>
      <c r="C221" s="1"/>
      <c r="D221" s="1" t="s">
        <v>323</v>
      </c>
      <c r="E221" s="22">
        <v>5</v>
      </c>
      <c r="F221" s="21" t="s">
        <v>26</v>
      </c>
      <c r="G221" s="8">
        <v>0</v>
      </c>
      <c r="H221" s="8">
        <v>0</v>
      </c>
      <c r="I221" s="8"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1:59" ht="12.75">
      <c r="A222" s="1"/>
      <c r="B222" s="1"/>
      <c r="C222" s="1"/>
      <c r="D222" s="1" t="s">
        <v>324</v>
      </c>
      <c r="E222" s="21">
        <v>5</v>
      </c>
      <c r="F222" s="21" t="s">
        <v>26</v>
      </c>
      <c r="G222" s="8">
        <v>0</v>
      </c>
      <c r="H222" s="8">
        <v>0</v>
      </c>
      <c r="I222" s="8">
        <v>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1:59" ht="12.75">
      <c r="A223" s="1"/>
      <c r="B223" s="1" t="s">
        <v>325</v>
      </c>
      <c r="C223" s="1" t="s">
        <v>326</v>
      </c>
      <c r="D223" s="1" t="s">
        <v>327</v>
      </c>
      <c r="E223" s="22">
        <v>5</v>
      </c>
      <c r="F223" s="21" t="s">
        <v>26</v>
      </c>
      <c r="G223" s="8">
        <v>0</v>
      </c>
      <c r="H223" s="8">
        <v>0</v>
      </c>
      <c r="I223" s="8">
        <v>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1:59" ht="12.75">
      <c r="A224" s="1"/>
      <c r="B224" s="1" t="s">
        <v>315</v>
      </c>
      <c r="C224" s="1"/>
      <c r="D224" s="1" t="s">
        <v>328</v>
      </c>
      <c r="E224" s="22">
        <v>8</v>
      </c>
      <c r="F224" s="22" t="s">
        <v>26</v>
      </c>
      <c r="G224" s="8">
        <v>0</v>
      </c>
      <c r="H224" s="8">
        <v>0</v>
      </c>
      <c r="I224" s="8">
        <v>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1:59" ht="12.75">
      <c r="A225" s="1"/>
      <c r="B225" s="1"/>
      <c r="C225" s="1"/>
      <c r="D225" s="1" t="s">
        <v>329</v>
      </c>
      <c r="E225" s="22">
        <v>8</v>
      </c>
      <c r="F225" s="21" t="s">
        <v>26</v>
      </c>
      <c r="G225" s="8">
        <v>1</v>
      </c>
      <c r="H225" s="8">
        <v>0</v>
      </c>
      <c r="I225" s="8">
        <v>1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1:59" ht="12.75">
      <c r="A226" s="1"/>
      <c r="B226" s="1"/>
      <c r="C226" s="1"/>
      <c r="D226" s="1" t="s">
        <v>330</v>
      </c>
      <c r="E226" s="21">
        <v>5</v>
      </c>
      <c r="F226" s="21" t="s">
        <v>26</v>
      </c>
      <c r="G226" s="8">
        <v>0</v>
      </c>
      <c r="H226" s="8">
        <v>0</v>
      </c>
      <c r="I226" s="8">
        <v>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1:59" ht="12.75">
      <c r="A227" s="1"/>
      <c r="B227" s="1"/>
      <c r="C227" s="1"/>
      <c r="D227" s="1" t="s">
        <v>331</v>
      </c>
      <c r="E227" s="22">
        <v>5</v>
      </c>
      <c r="F227" s="21" t="s">
        <v>26</v>
      </c>
      <c r="G227" s="8">
        <v>0</v>
      </c>
      <c r="H227" s="8">
        <v>0</v>
      </c>
      <c r="I227" s="8">
        <v>0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1:59" ht="12.75">
      <c r="A228" s="1"/>
      <c r="B228" s="1"/>
      <c r="C228" s="1"/>
      <c r="D228" s="1" t="s">
        <v>332</v>
      </c>
      <c r="E228" s="22">
        <v>5</v>
      </c>
      <c r="F228" s="21" t="s">
        <v>26</v>
      </c>
      <c r="G228" s="8">
        <v>0</v>
      </c>
      <c r="H228" s="8">
        <v>0</v>
      </c>
      <c r="I228" s="8">
        <v>0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1:59" ht="12.75">
      <c r="A229" s="1"/>
      <c r="B229" s="1"/>
      <c r="C229" s="1"/>
      <c r="D229" s="1" t="s">
        <v>333</v>
      </c>
      <c r="E229" s="24">
        <v>5</v>
      </c>
      <c r="F229" s="21" t="s">
        <v>26</v>
      </c>
      <c r="G229" s="8">
        <v>0</v>
      </c>
      <c r="H229" s="8">
        <v>0</v>
      </c>
      <c r="I229" s="8">
        <v>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1:59" ht="12.75">
      <c r="A230" s="1"/>
      <c r="B230" s="1"/>
      <c r="C230" s="1"/>
      <c r="D230" s="1" t="s">
        <v>334</v>
      </c>
      <c r="E230" s="22">
        <v>5</v>
      </c>
      <c r="F230" s="21" t="s">
        <v>26</v>
      </c>
      <c r="G230" s="8">
        <v>0</v>
      </c>
      <c r="H230" s="8">
        <v>0</v>
      </c>
      <c r="I230" s="8">
        <v>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1:59" ht="12.75">
      <c r="A231" s="1"/>
      <c r="B231" s="1"/>
      <c r="C231" s="1"/>
      <c r="D231" s="1" t="s">
        <v>335</v>
      </c>
      <c r="E231" s="22">
        <v>8</v>
      </c>
      <c r="F231" s="21" t="s">
        <v>26</v>
      </c>
      <c r="G231" s="8">
        <v>1</v>
      </c>
      <c r="H231" s="8">
        <v>0</v>
      </c>
      <c r="I231" s="8">
        <v>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1:59" ht="12.75">
      <c r="A232" s="1"/>
      <c r="B232" s="1"/>
      <c r="C232" s="1"/>
      <c r="D232" s="1" t="s">
        <v>336</v>
      </c>
      <c r="E232" s="22">
        <v>8</v>
      </c>
      <c r="F232" s="21" t="s">
        <v>26</v>
      </c>
      <c r="G232" s="8">
        <v>1</v>
      </c>
      <c r="H232" s="8">
        <v>0</v>
      </c>
      <c r="I232" s="8"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1:59" ht="12.75">
      <c r="A233" s="1"/>
      <c r="B233" s="1"/>
      <c r="C233" s="1"/>
      <c r="D233" s="1" t="s">
        <v>337</v>
      </c>
      <c r="E233" s="22">
        <v>8</v>
      </c>
      <c r="F233" s="21" t="s">
        <v>26</v>
      </c>
      <c r="G233" s="8">
        <v>0</v>
      </c>
      <c r="H233" s="8">
        <v>0</v>
      </c>
      <c r="I233" s="8"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1:59" ht="12.75">
      <c r="A234" s="1"/>
      <c r="B234" s="1"/>
      <c r="C234" s="1"/>
      <c r="D234" s="1" t="s">
        <v>338</v>
      </c>
      <c r="E234" s="22">
        <v>5</v>
      </c>
      <c r="F234" s="21" t="s">
        <v>26</v>
      </c>
      <c r="G234" s="8">
        <v>0</v>
      </c>
      <c r="H234" s="8">
        <v>0</v>
      </c>
      <c r="I234" s="8"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1:59" ht="12.75">
      <c r="A235" s="1"/>
      <c r="B235" s="1"/>
      <c r="C235" s="1"/>
      <c r="D235" s="1" t="s">
        <v>339</v>
      </c>
      <c r="E235" s="22">
        <v>5</v>
      </c>
      <c r="F235" s="21" t="s">
        <v>26</v>
      </c>
      <c r="G235" s="8">
        <v>1</v>
      </c>
      <c r="H235" s="8">
        <v>0</v>
      </c>
      <c r="I235" s="8">
        <v>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1:59" ht="12.75">
      <c r="A236" s="1"/>
      <c r="B236" s="1"/>
      <c r="C236" s="1"/>
      <c r="D236" s="1" t="s">
        <v>340</v>
      </c>
      <c r="E236" s="21">
        <v>5</v>
      </c>
      <c r="F236" s="21" t="s">
        <v>26</v>
      </c>
      <c r="G236" s="8">
        <v>0</v>
      </c>
      <c r="H236" s="8">
        <v>0</v>
      </c>
      <c r="I236" s="8">
        <v>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1:59" ht="12.75">
      <c r="A237" s="1"/>
      <c r="B237" s="1"/>
      <c r="C237" s="1"/>
      <c r="D237" s="1" t="s">
        <v>341</v>
      </c>
      <c r="E237" s="22">
        <v>5</v>
      </c>
      <c r="F237" s="21" t="s">
        <v>26</v>
      </c>
      <c r="G237" s="8">
        <v>0</v>
      </c>
      <c r="H237" s="8">
        <v>0</v>
      </c>
      <c r="I237" s="8">
        <v>2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1:59" ht="12.75">
      <c r="A238" s="1"/>
      <c r="B238" s="1"/>
      <c r="C238" s="1"/>
      <c r="D238" s="1" t="s">
        <v>342</v>
      </c>
      <c r="E238" s="22">
        <v>5</v>
      </c>
      <c r="F238" s="21" t="s">
        <v>26</v>
      </c>
      <c r="G238" s="8">
        <v>0</v>
      </c>
      <c r="H238" s="8">
        <v>0</v>
      </c>
      <c r="I238" s="8"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1:59" ht="12.75">
      <c r="A239" s="1"/>
      <c r="B239" s="1"/>
      <c r="C239" s="1"/>
      <c r="D239" s="1" t="s">
        <v>343</v>
      </c>
      <c r="E239" s="21">
        <v>5</v>
      </c>
      <c r="F239" s="21" t="s">
        <v>26</v>
      </c>
      <c r="G239" s="8">
        <v>0</v>
      </c>
      <c r="H239" s="8">
        <v>0</v>
      </c>
      <c r="I239" s="8"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1:59" ht="12.75">
      <c r="A240" s="1"/>
      <c r="B240" s="1"/>
      <c r="C240" s="1"/>
      <c r="D240" s="1" t="s">
        <v>344</v>
      </c>
      <c r="E240" s="22">
        <v>5</v>
      </c>
      <c r="F240" s="21" t="s">
        <v>26</v>
      </c>
      <c r="G240" s="8">
        <v>0</v>
      </c>
      <c r="H240" s="8">
        <v>0</v>
      </c>
      <c r="I240" s="8"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1:59" ht="12.75">
      <c r="A241" s="1"/>
      <c r="B241" s="1"/>
      <c r="C241" s="1"/>
      <c r="D241" s="1"/>
      <c r="E241" s="22"/>
      <c r="F241" s="21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1:59" ht="12.75">
      <c r="A242" s="1"/>
      <c r="B242" s="1"/>
      <c r="C242" s="1"/>
      <c r="D242" s="30" t="s">
        <v>345</v>
      </c>
      <c r="E242" s="1"/>
      <c r="F242" s="1"/>
      <c r="G242" s="1">
        <f>SUM(G9:G240)</f>
        <v>500</v>
      </c>
      <c r="H242" s="1">
        <f aca="true" t="shared" si="1" ref="H242:BG242">SUM(H9:H240)</f>
        <v>500</v>
      </c>
      <c r="I242" s="1">
        <f>SUM(I9:I240)</f>
        <v>500</v>
      </c>
      <c r="J242" s="1">
        <f t="shared" si="1"/>
        <v>0</v>
      </c>
      <c r="K242" s="1">
        <f t="shared" si="1"/>
        <v>0</v>
      </c>
      <c r="L242" s="1">
        <f t="shared" si="1"/>
        <v>0</v>
      </c>
      <c r="M242" s="1">
        <f t="shared" si="1"/>
        <v>0</v>
      </c>
      <c r="N242" s="1">
        <f t="shared" si="1"/>
        <v>0</v>
      </c>
      <c r="O242" s="1">
        <f t="shared" si="1"/>
        <v>0</v>
      </c>
      <c r="P242" s="1">
        <f t="shared" si="1"/>
        <v>0</v>
      </c>
      <c r="Q242" s="1">
        <f t="shared" si="1"/>
        <v>0</v>
      </c>
      <c r="R242" s="1">
        <f t="shared" si="1"/>
        <v>0</v>
      </c>
      <c r="S242" s="1">
        <f t="shared" si="1"/>
        <v>0</v>
      </c>
      <c r="T242" s="1">
        <f t="shared" si="1"/>
        <v>0</v>
      </c>
      <c r="U242" s="1">
        <f t="shared" si="1"/>
        <v>0</v>
      </c>
      <c r="V242" s="1">
        <f t="shared" si="1"/>
        <v>0</v>
      </c>
      <c r="W242" s="1">
        <f t="shared" si="1"/>
        <v>0</v>
      </c>
      <c r="X242" s="1">
        <f t="shared" si="1"/>
        <v>0</v>
      </c>
      <c r="Y242" s="1">
        <f t="shared" si="1"/>
        <v>0</v>
      </c>
      <c r="Z242" s="1">
        <f t="shared" si="1"/>
        <v>0</v>
      </c>
      <c r="AA242" s="1">
        <f t="shared" si="1"/>
        <v>0</v>
      </c>
      <c r="AB242" s="1">
        <f t="shared" si="1"/>
        <v>0</v>
      </c>
      <c r="AC242" s="1">
        <f t="shared" si="1"/>
        <v>0</v>
      </c>
      <c r="AD242" s="1">
        <f t="shared" si="1"/>
        <v>0</v>
      </c>
      <c r="AE242" s="1">
        <f t="shared" si="1"/>
        <v>0</v>
      </c>
      <c r="AF242" s="1">
        <f t="shared" si="1"/>
        <v>0</v>
      </c>
      <c r="AG242" s="1">
        <f t="shared" si="1"/>
        <v>0</v>
      </c>
      <c r="AH242" s="1">
        <f t="shared" si="1"/>
        <v>0</v>
      </c>
      <c r="AI242" s="1">
        <f t="shared" si="1"/>
        <v>0</v>
      </c>
      <c r="AJ242" s="1">
        <f t="shared" si="1"/>
        <v>0</v>
      </c>
      <c r="AK242" s="1">
        <f t="shared" si="1"/>
        <v>0</v>
      </c>
      <c r="AL242" s="1">
        <f t="shared" si="1"/>
        <v>0</v>
      </c>
      <c r="AM242" s="1">
        <f t="shared" si="1"/>
        <v>0</v>
      </c>
      <c r="AN242" s="1">
        <f t="shared" si="1"/>
        <v>0</v>
      </c>
      <c r="AO242" s="1">
        <f t="shared" si="1"/>
        <v>0</v>
      </c>
      <c r="AP242" s="1">
        <f t="shared" si="1"/>
        <v>0</v>
      </c>
      <c r="AQ242" s="1">
        <f t="shared" si="1"/>
        <v>0</v>
      </c>
      <c r="AR242" s="1">
        <f t="shared" si="1"/>
        <v>0</v>
      </c>
      <c r="AS242" s="1">
        <f t="shared" si="1"/>
        <v>0</v>
      </c>
      <c r="AT242" s="1">
        <f t="shared" si="1"/>
        <v>0</v>
      </c>
      <c r="AU242" s="1">
        <f t="shared" si="1"/>
        <v>0</v>
      </c>
      <c r="AV242" s="1">
        <f t="shared" si="1"/>
        <v>0</v>
      </c>
      <c r="AW242" s="1">
        <f t="shared" si="1"/>
        <v>0</v>
      </c>
      <c r="AX242" s="1">
        <f t="shared" si="1"/>
        <v>0</v>
      </c>
      <c r="AY242" s="1">
        <f t="shared" si="1"/>
        <v>0</v>
      </c>
      <c r="AZ242" s="1">
        <f t="shared" si="1"/>
        <v>0</v>
      </c>
      <c r="BA242" s="1">
        <f t="shared" si="1"/>
        <v>0</v>
      </c>
      <c r="BB242" s="1">
        <f t="shared" si="1"/>
        <v>0</v>
      </c>
      <c r="BC242" s="1">
        <f t="shared" si="1"/>
        <v>0</v>
      </c>
      <c r="BD242" s="1">
        <f t="shared" si="1"/>
        <v>0</v>
      </c>
      <c r="BE242" s="1">
        <f t="shared" si="1"/>
        <v>0</v>
      </c>
      <c r="BF242" s="1">
        <f t="shared" si="1"/>
        <v>0</v>
      </c>
      <c r="BG242" s="1">
        <f t="shared" si="1"/>
        <v>0</v>
      </c>
    </row>
    <row r="243" spans="1:5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2.75">
      <c r="A244" s="31" t="s">
        <v>346</v>
      </c>
      <c r="B244" s="1"/>
      <c r="C244" s="1"/>
      <c r="D244" s="1" t="s">
        <v>347</v>
      </c>
      <c r="E244" s="1"/>
      <c r="F244" s="1"/>
      <c r="G244" s="1">
        <f>COUNTIF(G9:G240,"&gt;0")</f>
        <v>35</v>
      </c>
      <c r="H244" s="1">
        <f aca="true" t="shared" si="2" ref="H244:BG244">COUNTIF(H9:H240,"&gt;0")</f>
        <v>29</v>
      </c>
      <c r="I244" s="1">
        <f>COUNTIF(I9:I240,"&gt;0")</f>
        <v>38</v>
      </c>
      <c r="J244" s="1">
        <f t="shared" si="2"/>
        <v>0</v>
      </c>
      <c r="K244" s="1">
        <f t="shared" si="2"/>
        <v>0</v>
      </c>
      <c r="L244" s="1">
        <f t="shared" si="2"/>
        <v>0</v>
      </c>
      <c r="M244" s="1">
        <f t="shared" si="2"/>
        <v>0</v>
      </c>
      <c r="N244" s="1">
        <f t="shared" si="2"/>
        <v>0</v>
      </c>
      <c r="O244" s="1">
        <f t="shared" si="2"/>
        <v>0</v>
      </c>
      <c r="P244" s="1">
        <f t="shared" si="2"/>
        <v>0</v>
      </c>
      <c r="Q244" s="1">
        <f t="shared" si="2"/>
        <v>0</v>
      </c>
      <c r="R244" s="1">
        <f t="shared" si="2"/>
        <v>0</v>
      </c>
      <c r="S244" s="1">
        <f t="shared" si="2"/>
        <v>0</v>
      </c>
      <c r="T244" s="1">
        <f t="shared" si="2"/>
        <v>0</v>
      </c>
      <c r="U244" s="1">
        <f t="shared" si="2"/>
        <v>0</v>
      </c>
      <c r="V244" s="1">
        <f t="shared" si="2"/>
        <v>0</v>
      </c>
      <c r="W244" s="1">
        <f t="shared" si="2"/>
        <v>0</v>
      </c>
      <c r="X244" s="1">
        <f t="shared" si="2"/>
        <v>0</v>
      </c>
      <c r="Y244" s="1">
        <f t="shared" si="2"/>
        <v>0</v>
      </c>
      <c r="Z244" s="1">
        <f t="shared" si="2"/>
        <v>0</v>
      </c>
      <c r="AA244" s="1">
        <f t="shared" si="2"/>
        <v>0</v>
      </c>
      <c r="AB244" s="1">
        <f t="shared" si="2"/>
        <v>0</v>
      </c>
      <c r="AC244" s="1">
        <f t="shared" si="2"/>
        <v>0</v>
      </c>
      <c r="AD244" s="1">
        <f t="shared" si="2"/>
        <v>0</v>
      </c>
      <c r="AE244" s="1">
        <f t="shared" si="2"/>
        <v>0</v>
      </c>
      <c r="AF244" s="1">
        <f t="shared" si="2"/>
        <v>0</v>
      </c>
      <c r="AG244" s="1">
        <f t="shared" si="2"/>
        <v>0</v>
      </c>
      <c r="AH244" s="1">
        <f t="shared" si="2"/>
        <v>0</v>
      </c>
      <c r="AI244" s="1">
        <f t="shared" si="2"/>
        <v>0</v>
      </c>
      <c r="AJ244" s="1">
        <f t="shared" si="2"/>
        <v>0</v>
      </c>
      <c r="AK244" s="1">
        <f t="shared" si="2"/>
        <v>0</v>
      </c>
      <c r="AL244" s="1">
        <f t="shared" si="2"/>
        <v>0</v>
      </c>
      <c r="AM244" s="1">
        <f t="shared" si="2"/>
        <v>0</v>
      </c>
      <c r="AN244" s="1">
        <f t="shared" si="2"/>
        <v>0</v>
      </c>
      <c r="AO244" s="1">
        <f t="shared" si="2"/>
        <v>0</v>
      </c>
      <c r="AP244" s="1">
        <f t="shared" si="2"/>
        <v>0</v>
      </c>
      <c r="AQ244" s="1">
        <f t="shared" si="2"/>
        <v>0</v>
      </c>
      <c r="AR244" s="1">
        <f t="shared" si="2"/>
        <v>0</v>
      </c>
      <c r="AS244" s="1">
        <f t="shared" si="2"/>
        <v>0</v>
      </c>
      <c r="AT244" s="1">
        <f t="shared" si="2"/>
        <v>0</v>
      </c>
      <c r="AU244" s="1">
        <f t="shared" si="2"/>
        <v>0</v>
      </c>
      <c r="AV244" s="1">
        <f t="shared" si="2"/>
        <v>0</v>
      </c>
      <c r="AW244" s="1">
        <f t="shared" si="2"/>
        <v>0</v>
      </c>
      <c r="AX244" s="1">
        <f t="shared" si="2"/>
        <v>0</v>
      </c>
      <c r="AY244" s="1">
        <f t="shared" si="2"/>
        <v>0</v>
      </c>
      <c r="AZ244" s="1">
        <f t="shared" si="2"/>
        <v>0</v>
      </c>
      <c r="BA244" s="1">
        <f t="shared" si="2"/>
        <v>0</v>
      </c>
      <c r="BB244" s="1">
        <f t="shared" si="2"/>
        <v>0</v>
      </c>
      <c r="BC244" s="1">
        <f t="shared" si="2"/>
        <v>0</v>
      </c>
      <c r="BD244" s="1">
        <f t="shared" si="2"/>
        <v>0</v>
      </c>
      <c r="BE244" s="1">
        <f t="shared" si="2"/>
        <v>0</v>
      </c>
      <c r="BF244" s="1">
        <f t="shared" si="2"/>
        <v>0</v>
      </c>
      <c r="BG244" s="1">
        <f t="shared" si="2"/>
        <v>0</v>
      </c>
    </row>
    <row r="245" spans="1:59" ht="12.75">
      <c r="A245" s="1"/>
      <c r="B245" s="1"/>
      <c r="C245" s="1"/>
      <c r="D245" s="1" t="s">
        <v>348</v>
      </c>
      <c r="E245" s="1"/>
      <c r="F245" s="1"/>
      <c r="G245" s="1">
        <f>COUNTIF(G13:G35,"&gt;0")</f>
        <v>10</v>
      </c>
      <c r="H245" s="1">
        <f aca="true" t="shared" si="3" ref="H245:BG245">COUNTIF(H13:H35,"&gt;0")</f>
        <v>9</v>
      </c>
      <c r="I245" s="1">
        <f>COUNTIF(I13:I35,"&gt;0")</f>
        <v>9</v>
      </c>
      <c r="J245" s="1">
        <f t="shared" si="3"/>
        <v>0</v>
      </c>
      <c r="K245" s="1">
        <f t="shared" si="3"/>
        <v>0</v>
      </c>
      <c r="L245" s="1">
        <f t="shared" si="3"/>
        <v>0</v>
      </c>
      <c r="M245" s="1">
        <f t="shared" si="3"/>
        <v>0</v>
      </c>
      <c r="N245" s="1">
        <f t="shared" si="3"/>
        <v>0</v>
      </c>
      <c r="O245" s="1">
        <f t="shared" si="3"/>
        <v>0</v>
      </c>
      <c r="P245" s="1">
        <f t="shared" si="3"/>
        <v>0</v>
      </c>
      <c r="Q245" s="1">
        <f t="shared" si="3"/>
        <v>0</v>
      </c>
      <c r="R245" s="1">
        <f t="shared" si="3"/>
        <v>0</v>
      </c>
      <c r="S245" s="1">
        <f t="shared" si="3"/>
        <v>0</v>
      </c>
      <c r="T245" s="1">
        <f t="shared" si="3"/>
        <v>0</v>
      </c>
      <c r="U245" s="1">
        <f t="shared" si="3"/>
        <v>0</v>
      </c>
      <c r="V245" s="1">
        <f t="shared" si="3"/>
        <v>0</v>
      </c>
      <c r="W245" s="1">
        <f t="shared" si="3"/>
        <v>0</v>
      </c>
      <c r="X245" s="1">
        <f t="shared" si="3"/>
        <v>0</v>
      </c>
      <c r="Y245" s="1">
        <f t="shared" si="3"/>
        <v>0</v>
      </c>
      <c r="Z245" s="1">
        <f t="shared" si="3"/>
        <v>0</v>
      </c>
      <c r="AA245" s="1">
        <f t="shared" si="3"/>
        <v>0</v>
      </c>
      <c r="AB245" s="1">
        <f t="shared" si="3"/>
        <v>0</v>
      </c>
      <c r="AC245" s="1">
        <f t="shared" si="3"/>
        <v>0</v>
      </c>
      <c r="AD245" s="1">
        <f t="shared" si="3"/>
        <v>0</v>
      </c>
      <c r="AE245" s="1">
        <f t="shared" si="3"/>
        <v>0</v>
      </c>
      <c r="AF245" s="1">
        <f t="shared" si="3"/>
        <v>0</v>
      </c>
      <c r="AG245" s="1">
        <f t="shared" si="3"/>
        <v>0</v>
      </c>
      <c r="AH245" s="1">
        <f t="shared" si="3"/>
        <v>0</v>
      </c>
      <c r="AI245" s="1">
        <f t="shared" si="3"/>
        <v>0</v>
      </c>
      <c r="AJ245" s="1">
        <f t="shared" si="3"/>
        <v>0</v>
      </c>
      <c r="AK245" s="1">
        <f t="shared" si="3"/>
        <v>0</v>
      </c>
      <c r="AL245" s="1">
        <f t="shared" si="3"/>
        <v>0</v>
      </c>
      <c r="AM245" s="1">
        <f t="shared" si="3"/>
        <v>0</v>
      </c>
      <c r="AN245" s="1">
        <f t="shared" si="3"/>
        <v>0</v>
      </c>
      <c r="AO245" s="1">
        <f t="shared" si="3"/>
        <v>0</v>
      </c>
      <c r="AP245" s="1">
        <f t="shared" si="3"/>
        <v>0</v>
      </c>
      <c r="AQ245" s="1">
        <f t="shared" si="3"/>
        <v>0</v>
      </c>
      <c r="AR245" s="1">
        <f t="shared" si="3"/>
        <v>0</v>
      </c>
      <c r="AS245" s="1">
        <f t="shared" si="3"/>
        <v>0</v>
      </c>
      <c r="AT245" s="1">
        <f t="shared" si="3"/>
        <v>0</v>
      </c>
      <c r="AU245" s="1">
        <f t="shared" si="3"/>
        <v>0</v>
      </c>
      <c r="AV245" s="1">
        <f t="shared" si="3"/>
        <v>0</v>
      </c>
      <c r="AW245" s="1">
        <f t="shared" si="3"/>
        <v>0</v>
      </c>
      <c r="AX245" s="1">
        <f t="shared" si="3"/>
        <v>0</v>
      </c>
      <c r="AY245" s="1">
        <f t="shared" si="3"/>
        <v>0</v>
      </c>
      <c r="AZ245" s="1">
        <f t="shared" si="3"/>
        <v>0</v>
      </c>
      <c r="BA245" s="1">
        <f t="shared" si="3"/>
        <v>0</v>
      </c>
      <c r="BB245" s="1">
        <f t="shared" si="3"/>
        <v>0</v>
      </c>
      <c r="BC245" s="1">
        <f t="shared" si="3"/>
        <v>0</v>
      </c>
      <c r="BD245" s="1">
        <f t="shared" si="3"/>
        <v>0</v>
      </c>
      <c r="BE245" s="1">
        <f t="shared" si="3"/>
        <v>0</v>
      </c>
      <c r="BF245" s="1">
        <f t="shared" si="3"/>
        <v>0</v>
      </c>
      <c r="BG245" s="1">
        <f t="shared" si="3"/>
        <v>0</v>
      </c>
    </row>
    <row r="246" spans="1:59" ht="12.75">
      <c r="A246" s="1"/>
      <c r="B246" s="1"/>
      <c r="C246" s="1"/>
      <c r="D246" s="1" t="s">
        <v>349</v>
      </c>
      <c r="E246" s="1"/>
      <c r="F246" s="1"/>
      <c r="G246" s="1">
        <f>COUNTIF(G36:G65,"&gt;0")</f>
        <v>5</v>
      </c>
      <c r="H246" s="1">
        <f aca="true" t="shared" si="4" ref="H246:BG246">COUNTIF(H36:H65,"&gt;0")</f>
        <v>5</v>
      </c>
      <c r="I246" s="1">
        <f>COUNTIF(I36:I65,"&gt;0")</f>
        <v>6</v>
      </c>
      <c r="J246" s="1">
        <f t="shared" si="4"/>
        <v>0</v>
      </c>
      <c r="K246" s="1">
        <f t="shared" si="4"/>
        <v>0</v>
      </c>
      <c r="L246" s="1">
        <f t="shared" si="4"/>
        <v>0</v>
      </c>
      <c r="M246" s="1">
        <f t="shared" si="4"/>
        <v>0</v>
      </c>
      <c r="N246" s="1">
        <f t="shared" si="4"/>
        <v>0</v>
      </c>
      <c r="O246" s="1">
        <f t="shared" si="4"/>
        <v>0</v>
      </c>
      <c r="P246" s="1">
        <f t="shared" si="4"/>
        <v>0</v>
      </c>
      <c r="Q246" s="1">
        <f t="shared" si="4"/>
        <v>0</v>
      </c>
      <c r="R246" s="1">
        <f t="shared" si="4"/>
        <v>0</v>
      </c>
      <c r="S246" s="1">
        <f t="shared" si="4"/>
        <v>0</v>
      </c>
      <c r="T246" s="1">
        <f t="shared" si="4"/>
        <v>0</v>
      </c>
      <c r="U246" s="1">
        <f t="shared" si="4"/>
        <v>0</v>
      </c>
      <c r="V246" s="1">
        <f t="shared" si="4"/>
        <v>0</v>
      </c>
      <c r="W246" s="1">
        <f t="shared" si="4"/>
        <v>0</v>
      </c>
      <c r="X246" s="1">
        <f t="shared" si="4"/>
        <v>0</v>
      </c>
      <c r="Y246" s="1">
        <f t="shared" si="4"/>
        <v>0</v>
      </c>
      <c r="Z246" s="1">
        <f t="shared" si="4"/>
        <v>0</v>
      </c>
      <c r="AA246" s="1">
        <f t="shared" si="4"/>
        <v>0</v>
      </c>
      <c r="AB246" s="1">
        <f t="shared" si="4"/>
        <v>0</v>
      </c>
      <c r="AC246" s="1">
        <f t="shared" si="4"/>
        <v>0</v>
      </c>
      <c r="AD246" s="1">
        <f t="shared" si="4"/>
        <v>0</v>
      </c>
      <c r="AE246" s="1">
        <f t="shared" si="4"/>
        <v>0</v>
      </c>
      <c r="AF246" s="1">
        <f t="shared" si="4"/>
        <v>0</v>
      </c>
      <c r="AG246" s="1">
        <f t="shared" si="4"/>
        <v>0</v>
      </c>
      <c r="AH246" s="1">
        <f t="shared" si="4"/>
        <v>0</v>
      </c>
      <c r="AI246" s="1">
        <f t="shared" si="4"/>
        <v>0</v>
      </c>
      <c r="AJ246" s="1">
        <f t="shared" si="4"/>
        <v>0</v>
      </c>
      <c r="AK246" s="1">
        <f t="shared" si="4"/>
        <v>0</v>
      </c>
      <c r="AL246" s="1">
        <f t="shared" si="4"/>
        <v>0</v>
      </c>
      <c r="AM246" s="1">
        <f t="shared" si="4"/>
        <v>0</v>
      </c>
      <c r="AN246" s="1">
        <f t="shared" si="4"/>
        <v>0</v>
      </c>
      <c r="AO246" s="1">
        <f t="shared" si="4"/>
        <v>0</v>
      </c>
      <c r="AP246" s="1">
        <f t="shared" si="4"/>
        <v>0</v>
      </c>
      <c r="AQ246" s="1">
        <f t="shared" si="4"/>
        <v>0</v>
      </c>
      <c r="AR246" s="1">
        <f t="shared" si="4"/>
        <v>0</v>
      </c>
      <c r="AS246" s="1">
        <f t="shared" si="4"/>
        <v>0</v>
      </c>
      <c r="AT246" s="1">
        <f t="shared" si="4"/>
        <v>0</v>
      </c>
      <c r="AU246" s="1">
        <f t="shared" si="4"/>
        <v>0</v>
      </c>
      <c r="AV246" s="1">
        <f t="shared" si="4"/>
        <v>0</v>
      </c>
      <c r="AW246" s="1">
        <f t="shared" si="4"/>
        <v>0</v>
      </c>
      <c r="AX246" s="1">
        <f t="shared" si="4"/>
        <v>0</v>
      </c>
      <c r="AY246" s="1">
        <f t="shared" si="4"/>
        <v>0</v>
      </c>
      <c r="AZ246" s="1">
        <f t="shared" si="4"/>
        <v>0</v>
      </c>
      <c r="BA246" s="1">
        <f t="shared" si="4"/>
        <v>0</v>
      </c>
      <c r="BB246" s="1">
        <f t="shared" si="4"/>
        <v>0</v>
      </c>
      <c r="BC246" s="1">
        <f t="shared" si="4"/>
        <v>0</v>
      </c>
      <c r="BD246" s="1">
        <f t="shared" si="4"/>
        <v>0</v>
      </c>
      <c r="BE246" s="1">
        <f t="shared" si="4"/>
        <v>0</v>
      </c>
      <c r="BF246" s="1">
        <f t="shared" si="4"/>
        <v>0</v>
      </c>
      <c r="BG246" s="1">
        <f t="shared" si="4"/>
        <v>0</v>
      </c>
    </row>
    <row r="247" spans="1:59" ht="12.75">
      <c r="A247" s="1"/>
      <c r="B247" s="1"/>
      <c r="C247" s="1"/>
      <c r="D247" s="1" t="s">
        <v>350</v>
      </c>
      <c r="E247" s="1"/>
      <c r="F247" s="1"/>
      <c r="G247" s="1">
        <f>COUNTIF(G66:G109,"&gt;0")</f>
        <v>4</v>
      </c>
      <c r="H247" s="1">
        <f aca="true" t="shared" si="5" ref="H247:BG247">COUNTIF(H66:H109,"&gt;0")</f>
        <v>5</v>
      </c>
      <c r="I247" s="1">
        <f>COUNTIF(I66:I109,"&gt;0")</f>
        <v>10</v>
      </c>
      <c r="J247" s="1">
        <f t="shared" si="5"/>
        <v>0</v>
      </c>
      <c r="K247" s="1">
        <f t="shared" si="5"/>
        <v>0</v>
      </c>
      <c r="L247" s="1">
        <f t="shared" si="5"/>
        <v>0</v>
      </c>
      <c r="M247" s="1">
        <f t="shared" si="5"/>
        <v>0</v>
      </c>
      <c r="N247" s="1">
        <f t="shared" si="5"/>
        <v>0</v>
      </c>
      <c r="O247" s="1">
        <f t="shared" si="5"/>
        <v>0</v>
      </c>
      <c r="P247" s="1">
        <f t="shared" si="5"/>
        <v>0</v>
      </c>
      <c r="Q247" s="1">
        <f t="shared" si="5"/>
        <v>0</v>
      </c>
      <c r="R247" s="1">
        <f t="shared" si="5"/>
        <v>0</v>
      </c>
      <c r="S247" s="1">
        <f t="shared" si="5"/>
        <v>0</v>
      </c>
      <c r="T247" s="1">
        <f t="shared" si="5"/>
        <v>0</v>
      </c>
      <c r="U247" s="1">
        <f t="shared" si="5"/>
        <v>0</v>
      </c>
      <c r="V247" s="1">
        <f t="shared" si="5"/>
        <v>0</v>
      </c>
      <c r="W247" s="1">
        <f t="shared" si="5"/>
        <v>0</v>
      </c>
      <c r="X247" s="1">
        <f t="shared" si="5"/>
        <v>0</v>
      </c>
      <c r="Y247" s="1">
        <f t="shared" si="5"/>
        <v>0</v>
      </c>
      <c r="Z247" s="1">
        <f t="shared" si="5"/>
        <v>0</v>
      </c>
      <c r="AA247" s="1">
        <f t="shared" si="5"/>
        <v>0</v>
      </c>
      <c r="AB247" s="1">
        <f t="shared" si="5"/>
        <v>0</v>
      </c>
      <c r="AC247" s="1">
        <f t="shared" si="5"/>
        <v>0</v>
      </c>
      <c r="AD247" s="1">
        <f t="shared" si="5"/>
        <v>0</v>
      </c>
      <c r="AE247" s="1">
        <f t="shared" si="5"/>
        <v>0</v>
      </c>
      <c r="AF247" s="1">
        <f t="shared" si="5"/>
        <v>0</v>
      </c>
      <c r="AG247" s="1">
        <f t="shared" si="5"/>
        <v>0</v>
      </c>
      <c r="AH247" s="1">
        <f t="shared" si="5"/>
        <v>0</v>
      </c>
      <c r="AI247" s="1">
        <f t="shared" si="5"/>
        <v>0</v>
      </c>
      <c r="AJ247" s="1">
        <f t="shared" si="5"/>
        <v>0</v>
      </c>
      <c r="AK247" s="1">
        <f t="shared" si="5"/>
        <v>0</v>
      </c>
      <c r="AL247" s="1">
        <f t="shared" si="5"/>
        <v>0</v>
      </c>
      <c r="AM247" s="1">
        <f t="shared" si="5"/>
        <v>0</v>
      </c>
      <c r="AN247" s="1">
        <f t="shared" si="5"/>
        <v>0</v>
      </c>
      <c r="AO247" s="1">
        <f t="shared" si="5"/>
        <v>0</v>
      </c>
      <c r="AP247" s="1">
        <f t="shared" si="5"/>
        <v>0</v>
      </c>
      <c r="AQ247" s="1">
        <f t="shared" si="5"/>
        <v>0</v>
      </c>
      <c r="AR247" s="1">
        <f t="shared" si="5"/>
        <v>0</v>
      </c>
      <c r="AS247" s="1">
        <f t="shared" si="5"/>
        <v>0</v>
      </c>
      <c r="AT247" s="1">
        <f t="shared" si="5"/>
        <v>0</v>
      </c>
      <c r="AU247" s="1">
        <f t="shared" si="5"/>
        <v>0</v>
      </c>
      <c r="AV247" s="1">
        <f t="shared" si="5"/>
        <v>0</v>
      </c>
      <c r="AW247" s="1">
        <f t="shared" si="5"/>
        <v>0</v>
      </c>
      <c r="AX247" s="1">
        <f t="shared" si="5"/>
        <v>0</v>
      </c>
      <c r="AY247" s="1">
        <f t="shared" si="5"/>
        <v>0</v>
      </c>
      <c r="AZ247" s="1">
        <f t="shared" si="5"/>
        <v>0</v>
      </c>
      <c r="BA247" s="1">
        <f t="shared" si="5"/>
        <v>0</v>
      </c>
      <c r="BB247" s="1">
        <f t="shared" si="5"/>
        <v>0</v>
      </c>
      <c r="BC247" s="1">
        <f t="shared" si="5"/>
        <v>0</v>
      </c>
      <c r="BD247" s="1">
        <f t="shared" si="5"/>
        <v>0</v>
      </c>
      <c r="BE247" s="1">
        <f t="shared" si="5"/>
        <v>0</v>
      </c>
      <c r="BF247" s="1">
        <f t="shared" si="5"/>
        <v>0</v>
      </c>
      <c r="BG247" s="1">
        <f t="shared" si="5"/>
        <v>0</v>
      </c>
    </row>
    <row r="248" spans="1:59" ht="12.75">
      <c r="A248" s="1"/>
      <c r="B248" s="1"/>
      <c r="C248" s="1"/>
      <c r="D248" s="1" t="s">
        <v>351</v>
      </c>
      <c r="E248" s="1"/>
      <c r="F248" s="1"/>
      <c r="G248" s="1">
        <f>COUNTIF(G214:G240,"&gt;0")</f>
        <v>5</v>
      </c>
      <c r="H248" s="1">
        <f aca="true" t="shared" si="6" ref="H248:BG248">COUNTIF(H214:H240,"&gt;0")</f>
        <v>0</v>
      </c>
      <c r="I248" s="1">
        <f>COUNTIF(I214:I240,"&gt;0")</f>
        <v>4</v>
      </c>
      <c r="J248" s="1">
        <f t="shared" si="6"/>
        <v>0</v>
      </c>
      <c r="K248" s="1">
        <f t="shared" si="6"/>
        <v>0</v>
      </c>
      <c r="L248" s="1">
        <f t="shared" si="6"/>
        <v>0</v>
      </c>
      <c r="M248" s="1">
        <f t="shared" si="6"/>
        <v>0</v>
      </c>
      <c r="N248" s="1">
        <f t="shared" si="6"/>
        <v>0</v>
      </c>
      <c r="O248" s="1">
        <f t="shared" si="6"/>
        <v>0</v>
      </c>
      <c r="P248" s="1">
        <f t="shared" si="6"/>
        <v>0</v>
      </c>
      <c r="Q248" s="1">
        <f t="shared" si="6"/>
        <v>0</v>
      </c>
      <c r="R248" s="1">
        <f t="shared" si="6"/>
        <v>0</v>
      </c>
      <c r="S248" s="1">
        <f t="shared" si="6"/>
        <v>0</v>
      </c>
      <c r="T248" s="1">
        <f t="shared" si="6"/>
        <v>0</v>
      </c>
      <c r="U248" s="1">
        <f t="shared" si="6"/>
        <v>0</v>
      </c>
      <c r="V248" s="1">
        <f t="shared" si="6"/>
        <v>0</v>
      </c>
      <c r="W248" s="1">
        <f t="shared" si="6"/>
        <v>0</v>
      </c>
      <c r="X248" s="1">
        <f t="shared" si="6"/>
        <v>0</v>
      </c>
      <c r="Y248" s="1">
        <f t="shared" si="6"/>
        <v>0</v>
      </c>
      <c r="Z248" s="1">
        <f t="shared" si="6"/>
        <v>0</v>
      </c>
      <c r="AA248" s="1">
        <f t="shared" si="6"/>
        <v>0</v>
      </c>
      <c r="AB248" s="1">
        <f t="shared" si="6"/>
        <v>0</v>
      </c>
      <c r="AC248" s="1">
        <f t="shared" si="6"/>
        <v>0</v>
      </c>
      <c r="AD248" s="1">
        <f t="shared" si="6"/>
        <v>0</v>
      </c>
      <c r="AE248" s="1">
        <f t="shared" si="6"/>
        <v>0</v>
      </c>
      <c r="AF248" s="1">
        <f t="shared" si="6"/>
        <v>0</v>
      </c>
      <c r="AG248" s="1">
        <f t="shared" si="6"/>
        <v>0</v>
      </c>
      <c r="AH248" s="1">
        <f t="shared" si="6"/>
        <v>0</v>
      </c>
      <c r="AI248" s="1">
        <f t="shared" si="6"/>
        <v>0</v>
      </c>
      <c r="AJ248" s="1">
        <f t="shared" si="6"/>
        <v>0</v>
      </c>
      <c r="AK248" s="1">
        <f t="shared" si="6"/>
        <v>0</v>
      </c>
      <c r="AL248" s="1">
        <f t="shared" si="6"/>
        <v>0</v>
      </c>
      <c r="AM248" s="1">
        <f t="shared" si="6"/>
        <v>0</v>
      </c>
      <c r="AN248" s="1">
        <f t="shared" si="6"/>
        <v>0</v>
      </c>
      <c r="AO248" s="1">
        <f t="shared" si="6"/>
        <v>0</v>
      </c>
      <c r="AP248" s="1">
        <f t="shared" si="6"/>
        <v>0</v>
      </c>
      <c r="AQ248" s="1">
        <f t="shared" si="6"/>
        <v>0</v>
      </c>
      <c r="AR248" s="1">
        <f t="shared" si="6"/>
        <v>0</v>
      </c>
      <c r="AS248" s="1">
        <f t="shared" si="6"/>
        <v>0</v>
      </c>
      <c r="AT248" s="1">
        <f t="shared" si="6"/>
        <v>0</v>
      </c>
      <c r="AU248" s="1">
        <f t="shared" si="6"/>
        <v>0</v>
      </c>
      <c r="AV248" s="1">
        <f t="shared" si="6"/>
        <v>0</v>
      </c>
      <c r="AW248" s="1">
        <f t="shared" si="6"/>
        <v>0</v>
      </c>
      <c r="AX248" s="1">
        <f t="shared" si="6"/>
        <v>0</v>
      </c>
      <c r="AY248" s="1">
        <f t="shared" si="6"/>
        <v>0</v>
      </c>
      <c r="AZ248" s="1">
        <f t="shared" si="6"/>
        <v>0</v>
      </c>
      <c r="BA248" s="1">
        <f t="shared" si="6"/>
        <v>0</v>
      </c>
      <c r="BB248" s="1">
        <f t="shared" si="6"/>
        <v>0</v>
      </c>
      <c r="BC248" s="1">
        <f t="shared" si="6"/>
        <v>0</v>
      </c>
      <c r="BD248" s="1">
        <f t="shared" si="6"/>
        <v>0</v>
      </c>
      <c r="BE248" s="1">
        <f t="shared" si="6"/>
        <v>0</v>
      </c>
      <c r="BF248" s="1">
        <f t="shared" si="6"/>
        <v>0</v>
      </c>
      <c r="BG248" s="1">
        <f t="shared" si="6"/>
        <v>0</v>
      </c>
    </row>
    <row r="249" spans="1:59" ht="12.75">
      <c r="A249" s="1"/>
      <c r="B249" s="1"/>
      <c r="C249" s="1"/>
      <c r="D249" s="28" t="s">
        <v>352</v>
      </c>
      <c r="E249" s="1"/>
      <c r="F249" s="1"/>
      <c r="G249" s="32">
        <f aca="true" t="shared" si="7" ref="G249:BG249">100*((COUNTIF(G11,"&gt;0")+COUNTIF(G12,"&gt;0")+COUNTIF(G15,"&gt;0")+COUNTIF(G21,"&gt;0")+COUNTIF(G29,"&gt;0")+COUNTIF(G67,"&gt;0")+COUNTIF(G76,"&gt;0")+COUNTIF(G114:G117,"&gt;0")+COUNTIF(G121,"&gt;0")+COUNTIF(G122,"&gt;0")+COUNTIF(G169,"&gt;0")+COUNTIF(G185,"&gt;0")+COUNTIF(G188:G194,"&gt;0")+COUNTIF(G202,"&gt;0")+COUNTIF(G203,"&gt;0")+COUNTIF(G206,"&gt;0")+COUNTIF(G207,"&gt;0")+COUNTIF(G209,"&gt;0")+COUNTIF(G211:G213,"&gt;0")+COUNTIF(G215,"&gt;0")+COUNTIF(G218,"&gt;0")+COUNTIF(G224,"&gt;0")+COUNTIF(G225,"&gt;0")+COUNTIF(G231:G233,"&gt;0"))/G244)</f>
        <v>17.142857142857142</v>
      </c>
      <c r="H249" s="32">
        <f t="shared" si="7"/>
        <v>0</v>
      </c>
      <c r="I249" s="32">
        <f t="shared" si="7"/>
        <v>5.263157894736842</v>
      </c>
      <c r="J249" s="32" t="e">
        <f t="shared" si="7"/>
        <v>#DIV/0!</v>
      </c>
      <c r="K249" s="32" t="e">
        <f t="shared" si="7"/>
        <v>#DIV/0!</v>
      </c>
      <c r="L249" s="32" t="e">
        <f t="shared" si="7"/>
        <v>#DIV/0!</v>
      </c>
      <c r="M249" s="32" t="e">
        <f t="shared" si="7"/>
        <v>#DIV/0!</v>
      </c>
      <c r="N249" s="32" t="e">
        <f t="shared" si="7"/>
        <v>#DIV/0!</v>
      </c>
      <c r="O249" s="32" t="e">
        <f t="shared" si="7"/>
        <v>#DIV/0!</v>
      </c>
      <c r="P249" s="32" t="e">
        <f t="shared" si="7"/>
        <v>#DIV/0!</v>
      </c>
      <c r="Q249" s="32" t="e">
        <f t="shared" si="7"/>
        <v>#DIV/0!</v>
      </c>
      <c r="R249" s="32" t="e">
        <f t="shared" si="7"/>
        <v>#DIV/0!</v>
      </c>
      <c r="S249" s="32" t="e">
        <f t="shared" si="7"/>
        <v>#DIV/0!</v>
      </c>
      <c r="T249" s="32" t="e">
        <f t="shared" si="7"/>
        <v>#DIV/0!</v>
      </c>
      <c r="U249" s="32" t="e">
        <f t="shared" si="7"/>
        <v>#DIV/0!</v>
      </c>
      <c r="V249" s="32" t="e">
        <f t="shared" si="7"/>
        <v>#DIV/0!</v>
      </c>
      <c r="W249" s="32" t="e">
        <f t="shared" si="7"/>
        <v>#DIV/0!</v>
      </c>
      <c r="X249" s="32" t="e">
        <f t="shared" si="7"/>
        <v>#DIV/0!</v>
      </c>
      <c r="Y249" s="32" t="e">
        <f t="shared" si="7"/>
        <v>#DIV/0!</v>
      </c>
      <c r="Z249" s="32" t="e">
        <f t="shared" si="7"/>
        <v>#DIV/0!</v>
      </c>
      <c r="AA249" s="32" t="e">
        <f t="shared" si="7"/>
        <v>#DIV/0!</v>
      </c>
      <c r="AB249" s="32" t="e">
        <f t="shared" si="7"/>
        <v>#DIV/0!</v>
      </c>
      <c r="AC249" s="32" t="e">
        <f t="shared" si="7"/>
        <v>#DIV/0!</v>
      </c>
      <c r="AD249" s="32" t="e">
        <f t="shared" si="7"/>
        <v>#DIV/0!</v>
      </c>
      <c r="AE249" s="32" t="e">
        <f t="shared" si="7"/>
        <v>#DIV/0!</v>
      </c>
      <c r="AF249" s="32" t="e">
        <f t="shared" si="7"/>
        <v>#DIV/0!</v>
      </c>
      <c r="AG249" s="32" t="e">
        <f t="shared" si="7"/>
        <v>#DIV/0!</v>
      </c>
      <c r="AH249" s="32" t="e">
        <f t="shared" si="7"/>
        <v>#DIV/0!</v>
      </c>
      <c r="AI249" s="32" t="e">
        <f t="shared" si="7"/>
        <v>#DIV/0!</v>
      </c>
      <c r="AJ249" s="32" t="e">
        <f t="shared" si="7"/>
        <v>#DIV/0!</v>
      </c>
      <c r="AK249" s="32" t="e">
        <f t="shared" si="7"/>
        <v>#DIV/0!</v>
      </c>
      <c r="AL249" s="32" t="e">
        <f t="shared" si="7"/>
        <v>#DIV/0!</v>
      </c>
      <c r="AM249" s="32" t="e">
        <f t="shared" si="7"/>
        <v>#DIV/0!</v>
      </c>
      <c r="AN249" s="32" t="e">
        <f t="shared" si="7"/>
        <v>#DIV/0!</v>
      </c>
      <c r="AO249" s="32" t="e">
        <f t="shared" si="7"/>
        <v>#DIV/0!</v>
      </c>
      <c r="AP249" s="32" t="e">
        <f t="shared" si="7"/>
        <v>#DIV/0!</v>
      </c>
      <c r="AQ249" s="32" t="e">
        <f t="shared" si="7"/>
        <v>#DIV/0!</v>
      </c>
      <c r="AR249" s="32" t="e">
        <f t="shared" si="7"/>
        <v>#DIV/0!</v>
      </c>
      <c r="AS249" s="32" t="e">
        <f t="shared" si="7"/>
        <v>#DIV/0!</v>
      </c>
      <c r="AT249" s="32" t="e">
        <f t="shared" si="7"/>
        <v>#DIV/0!</v>
      </c>
      <c r="AU249" s="32" t="e">
        <f t="shared" si="7"/>
        <v>#DIV/0!</v>
      </c>
      <c r="AV249" s="32" t="e">
        <f t="shared" si="7"/>
        <v>#DIV/0!</v>
      </c>
      <c r="AW249" s="32" t="e">
        <f t="shared" si="7"/>
        <v>#DIV/0!</v>
      </c>
      <c r="AX249" s="32" t="e">
        <f t="shared" si="7"/>
        <v>#DIV/0!</v>
      </c>
      <c r="AY249" s="32" t="e">
        <f t="shared" si="7"/>
        <v>#DIV/0!</v>
      </c>
      <c r="AZ249" s="32" t="e">
        <f t="shared" si="7"/>
        <v>#DIV/0!</v>
      </c>
      <c r="BA249" s="32" t="e">
        <f t="shared" si="7"/>
        <v>#DIV/0!</v>
      </c>
      <c r="BB249" s="32" t="e">
        <f t="shared" si="7"/>
        <v>#DIV/0!</v>
      </c>
      <c r="BC249" s="32" t="e">
        <f t="shared" si="7"/>
        <v>#DIV/0!</v>
      </c>
      <c r="BD249" s="32" t="e">
        <f t="shared" si="7"/>
        <v>#DIV/0!</v>
      </c>
      <c r="BE249" s="32" t="e">
        <f t="shared" si="7"/>
        <v>#DIV/0!</v>
      </c>
      <c r="BF249" s="32" t="e">
        <f t="shared" si="7"/>
        <v>#DIV/0!</v>
      </c>
      <c r="BG249" s="32" t="e">
        <f t="shared" si="7"/>
        <v>#DIV/0!</v>
      </c>
    </row>
    <row r="250" spans="1:59" ht="12.75">
      <c r="A250" s="1"/>
      <c r="B250" s="1"/>
      <c r="C250" s="1"/>
      <c r="D250" s="1" t="s">
        <v>353</v>
      </c>
      <c r="E250" s="1"/>
      <c r="F250" s="1"/>
      <c r="G250" s="33">
        <f>100*(SUM(G36:G44,G50:G51,G87:G91,G95:G98,G108:G109,G119:G120,G129,G137,G148,G153,G155:G156)/500)</f>
        <v>0</v>
      </c>
      <c r="H250" s="33">
        <f aca="true" t="shared" si="8" ref="H250:BG250">100*(SUM(H36:H44,H50:H51,H87:H91,H95:H98,H108:H109,H119:H120,H129,H137,H148,H153,H155:H156)/500)</f>
        <v>0</v>
      </c>
      <c r="I250" s="33">
        <f>100*(SUM(I36:I44,I50:I51,I87:I91,I95:I98,I108:I109,I119:I120,I129,I137,I148,I153,I155:I156)/500)</f>
        <v>2.8000000000000003</v>
      </c>
      <c r="J250" s="33">
        <f t="shared" si="8"/>
        <v>0</v>
      </c>
      <c r="K250" s="33">
        <f t="shared" si="8"/>
        <v>0</v>
      </c>
      <c r="L250" s="33">
        <f t="shared" si="8"/>
        <v>0</v>
      </c>
      <c r="M250" s="33">
        <f t="shared" si="8"/>
        <v>0</v>
      </c>
      <c r="N250" s="33">
        <f t="shared" si="8"/>
        <v>0</v>
      </c>
      <c r="O250" s="33">
        <f t="shared" si="8"/>
        <v>0</v>
      </c>
      <c r="P250" s="33">
        <f t="shared" si="8"/>
        <v>0</v>
      </c>
      <c r="Q250" s="33">
        <f t="shared" si="8"/>
        <v>0</v>
      </c>
      <c r="R250" s="33">
        <f t="shared" si="8"/>
        <v>0</v>
      </c>
      <c r="S250" s="33">
        <f t="shared" si="8"/>
        <v>0</v>
      </c>
      <c r="T250" s="33">
        <f t="shared" si="8"/>
        <v>0</v>
      </c>
      <c r="U250" s="33">
        <f t="shared" si="8"/>
        <v>0</v>
      </c>
      <c r="V250" s="33">
        <f t="shared" si="8"/>
        <v>0</v>
      </c>
      <c r="W250" s="33">
        <f t="shared" si="8"/>
        <v>0</v>
      </c>
      <c r="X250" s="33">
        <f t="shared" si="8"/>
        <v>0</v>
      </c>
      <c r="Y250" s="33">
        <f t="shared" si="8"/>
        <v>0</v>
      </c>
      <c r="Z250" s="33">
        <f t="shared" si="8"/>
        <v>0</v>
      </c>
      <c r="AA250" s="33">
        <f t="shared" si="8"/>
        <v>0</v>
      </c>
      <c r="AB250" s="33">
        <f t="shared" si="8"/>
        <v>0</v>
      </c>
      <c r="AC250" s="33">
        <f t="shared" si="8"/>
        <v>0</v>
      </c>
      <c r="AD250" s="33">
        <f t="shared" si="8"/>
        <v>0</v>
      </c>
      <c r="AE250" s="33">
        <f t="shared" si="8"/>
        <v>0</v>
      </c>
      <c r="AF250" s="33">
        <f t="shared" si="8"/>
        <v>0</v>
      </c>
      <c r="AG250" s="33">
        <f t="shared" si="8"/>
        <v>0</v>
      </c>
      <c r="AH250" s="33">
        <f t="shared" si="8"/>
        <v>0</v>
      </c>
      <c r="AI250" s="33">
        <f t="shared" si="8"/>
        <v>0</v>
      </c>
      <c r="AJ250" s="33">
        <f t="shared" si="8"/>
        <v>0</v>
      </c>
      <c r="AK250" s="33">
        <f t="shared" si="8"/>
        <v>0</v>
      </c>
      <c r="AL250" s="33">
        <f t="shared" si="8"/>
        <v>0</v>
      </c>
      <c r="AM250" s="33">
        <f t="shared" si="8"/>
        <v>0</v>
      </c>
      <c r="AN250" s="33">
        <f t="shared" si="8"/>
        <v>0</v>
      </c>
      <c r="AO250" s="33">
        <f t="shared" si="8"/>
        <v>0</v>
      </c>
      <c r="AP250" s="33">
        <f t="shared" si="8"/>
        <v>0</v>
      </c>
      <c r="AQ250" s="33">
        <f t="shared" si="8"/>
        <v>0</v>
      </c>
      <c r="AR250" s="33">
        <f t="shared" si="8"/>
        <v>0</v>
      </c>
      <c r="AS250" s="33">
        <f t="shared" si="8"/>
        <v>0</v>
      </c>
      <c r="AT250" s="33">
        <f t="shared" si="8"/>
        <v>0</v>
      </c>
      <c r="AU250" s="33">
        <f t="shared" si="8"/>
        <v>0</v>
      </c>
      <c r="AV250" s="33">
        <f t="shared" si="8"/>
        <v>0</v>
      </c>
      <c r="AW250" s="33">
        <f t="shared" si="8"/>
        <v>0</v>
      </c>
      <c r="AX250" s="33">
        <f t="shared" si="8"/>
        <v>0</v>
      </c>
      <c r="AY250" s="33">
        <f t="shared" si="8"/>
        <v>0</v>
      </c>
      <c r="AZ250" s="33">
        <f t="shared" si="8"/>
        <v>0</v>
      </c>
      <c r="BA250" s="33">
        <f t="shared" si="8"/>
        <v>0</v>
      </c>
      <c r="BB250" s="33">
        <f t="shared" si="8"/>
        <v>0</v>
      </c>
      <c r="BC250" s="33">
        <f t="shared" si="8"/>
        <v>0</v>
      </c>
      <c r="BD250" s="33">
        <f t="shared" si="8"/>
        <v>0</v>
      </c>
      <c r="BE250" s="33">
        <f t="shared" si="8"/>
        <v>0</v>
      </c>
      <c r="BF250" s="33">
        <f t="shared" si="8"/>
        <v>0</v>
      </c>
      <c r="BG250" s="33">
        <f t="shared" si="8"/>
        <v>0</v>
      </c>
    </row>
    <row r="251" spans="1:59" ht="12.75">
      <c r="A251" s="1"/>
      <c r="B251" s="1"/>
      <c r="C251" s="1"/>
      <c r="D251" s="1" t="s">
        <v>354</v>
      </c>
      <c r="E251" s="1"/>
      <c r="F251" s="1"/>
      <c r="G251" s="32">
        <f>100*((LARGE(G9:G240,1)+LARGE(G9:G240,2)+LARGE(G9:G240,3))/500)</f>
        <v>46.6</v>
      </c>
      <c r="H251" s="32">
        <f aca="true" t="shared" si="9" ref="H251:BG251">100*((LARGE(H9:H240,1)+LARGE(H9:H240,2)+LARGE(H9:H240,3))/500)</f>
        <v>75.4</v>
      </c>
      <c r="I251" s="32">
        <f>100*((LARGE(I9:I240,1)+LARGE(I9:I240,2)+LARGE(I9:I240,3))/500)</f>
        <v>53.2</v>
      </c>
      <c r="J251" s="32" t="e">
        <f t="shared" si="9"/>
        <v>#NUM!</v>
      </c>
      <c r="K251" s="32" t="e">
        <f t="shared" si="9"/>
        <v>#NUM!</v>
      </c>
      <c r="L251" s="32" t="e">
        <f t="shared" si="9"/>
        <v>#NUM!</v>
      </c>
      <c r="M251" s="32" t="e">
        <f t="shared" si="9"/>
        <v>#NUM!</v>
      </c>
      <c r="N251" s="32" t="e">
        <f t="shared" si="9"/>
        <v>#NUM!</v>
      </c>
      <c r="O251" s="32" t="e">
        <f t="shared" si="9"/>
        <v>#NUM!</v>
      </c>
      <c r="P251" s="32" t="e">
        <f t="shared" si="9"/>
        <v>#NUM!</v>
      </c>
      <c r="Q251" s="32" t="e">
        <f t="shared" si="9"/>
        <v>#NUM!</v>
      </c>
      <c r="R251" s="32" t="e">
        <f t="shared" si="9"/>
        <v>#NUM!</v>
      </c>
      <c r="S251" s="32" t="e">
        <f t="shared" si="9"/>
        <v>#NUM!</v>
      </c>
      <c r="T251" s="32" t="e">
        <f t="shared" si="9"/>
        <v>#NUM!</v>
      </c>
      <c r="U251" s="32" t="e">
        <f t="shared" si="9"/>
        <v>#NUM!</v>
      </c>
      <c r="V251" s="32" t="e">
        <f t="shared" si="9"/>
        <v>#NUM!</v>
      </c>
      <c r="W251" s="32" t="e">
        <f t="shared" si="9"/>
        <v>#NUM!</v>
      </c>
      <c r="X251" s="32" t="e">
        <f t="shared" si="9"/>
        <v>#NUM!</v>
      </c>
      <c r="Y251" s="32" t="e">
        <f t="shared" si="9"/>
        <v>#NUM!</v>
      </c>
      <c r="Z251" s="32" t="e">
        <f t="shared" si="9"/>
        <v>#NUM!</v>
      </c>
      <c r="AA251" s="32" t="e">
        <f t="shared" si="9"/>
        <v>#NUM!</v>
      </c>
      <c r="AB251" s="32" t="e">
        <f t="shared" si="9"/>
        <v>#NUM!</v>
      </c>
      <c r="AC251" s="32" t="e">
        <f t="shared" si="9"/>
        <v>#NUM!</v>
      </c>
      <c r="AD251" s="32" t="e">
        <f t="shared" si="9"/>
        <v>#NUM!</v>
      </c>
      <c r="AE251" s="32" t="e">
        <f t="shared" si="9"/>
        <v>#NUM!</v>
      </c>
      <c r="AF251" s="32" t="e">
        <f t="shared" si="9"/>
        <v>#NUM!</v>
      </c>
      <c r="AG251" s="32" t="e">
        <f t="shared" si="9"/>
        <v>#NUM!</v>
      </c>
      <c r="AH251" s="32" t="e">
        <f t="shared" si="9"/>
        <v>#NUM!</v>
      </c>
      <c r="AI251" s="32" t="e">
        <f t="shared" si="9"/>
        <v>#NUM!</v>
      </c>
      <c r="AJ251" s="32" t="e">
        <f t="shared" si="9"/>
        <v>#NUM!</v>
      </c>
      <c r="AK251" s="32" t="e">
        <f t="shared" si="9"/>
        <v>#NUM!</v>
      </c>
      <c r="AL251" s="32" t="e">
        <f t="shared" si="9"/>
        <v>#NUM!</v>
      </c>
      <c r="AM251" s="32" t="e">
        <f t="shared" si="9"/>
        <v>#NUM!</v>
      </c>
      <c r="AN251" s="32" t="e">
        <f t="shared" si="9"/>
        <v>#NUM!</v>
      </c>
      <c r="AO251" s="32" t="e">
        <f t="shared" si="9"/>
        <v>#NUM!</v>
      </c>
      <c r="AP251" s="32" t="e">
        <f t="shared" si="9"/>
        <v>#NUM!</v>
      </c>
      <c r="AQ251" s="32" t="e">
        <f t="shared" si="9"/>
        <v>#NUM!</v>
      </c>
      <c r="AR251" s="32" t="e">
        <f t="shared" si="9"/>
        <v>#NUM!</v>
      </c>
      <c r="AS251" s="32" t="e">
        <f t="shared" si="9"/>
        <v>#NUM!</v>
      </c>
      <c r="AT251" s="32" t="e">
        <f t="shared" si="9"/>
        <v>#NUM!</v>
      </c>
      <c r="AU251" s="32" t="e">
        <f t="shared" si="9"/>
        <v>#NUM!</v>
      </c>
      <c r="AV251" s="32" t="e">
        <f t="shared" si="9"/>
        <v>#NUM!</v>
      </c>
      <c r="AW251" s="32" t="e">
        <f t="shared" si="9"/>
        <v>#NUM!</v>
      </c>
      <c r="AX251" s="32" t="e">
        <f t="shared" si="9"/>
        <v>#NUM!</v>
      </c>
      <c r="AY251" s="32" t="e">
        <f t="shared" si="9"/>
        <v>#NUM!</v>
      </c>
      <c r="AZ251" s="32" t="e">
        <f t="shared" si="9"/>
        <v>#NUM!</v>
      </c>
      <c r="BA251" s="32" t="e">
        <f t="shared" si="9"/>
        <v>#NUM!</v>
      </c>
      <c r="BB251" s="32" t="e">
        <f t="shared" si="9"/>
        <v>#NUM!</v>
      </c>
      <c r="BC251" s="32" t="e">
        <f t="shared" si="9"/>
        <v>#NUM!</v>
      </c>
      <c r="BD251" s="32" t="e">
        <f t="shared" si="9"/>
        <v>#NUM!</v>
      </c>
      <c r="BE251" s="32" t="e">
        <f t="shared" si="9"/>
        <v>#NUM!</v>
      </c>
      <c r="BF251" s="32" t="e">
        <f t="shared" si="9"/>
        <v>#NUM!</v>
      </c>
      <c r="BG251" s="32" t="e">
        <f t="shared" si="9"/>
        <v>#NUM!</v>
      </c>
    </row>
    <row r="252" spans="1:59" ht="12.75">
      <c r="A252" s="1"/>
      <c r="B252" s="1"/>
      <c r="C252" s="1"/>
      <c r="D252" s="1" t="s">
        <v>355</v>
      </c>
      <c r="E252" s="1"/>
      <c r="F252" s="1"/>
      <c r="G252" s="34">
        <f>SUMPRODUCT($E9:$E240,G9:G240)/500</f>
        <v>4.304</v>
      </c>
      <c r="H252" s="34">
        <f aca="true" t="shared" si="10" ref="H252:BG252">SUMPRODUCT($E9:$E240,H9:H240)/500</f>
        <v>4.988</v>
      </c>
      <c r="I252" s="34">
        <f>SUMPRODUCT($E9:$E240,I9:I240)/500</f>
        <v>3.34</v>
      </c>
      <c r="J252" s="34">
        <f t="shared" si="10"/>
        <v>0</v>
      </c>
      <c r="K252" s="34">
        <f t="shared" si="10"/>
        <v>0</v>
      </c>
      <c r="L252" s="34">
        <f t="shared" si="10"/>
        <v>0</v>
      </c>
      <c r="M252" s="34">
        <f t="shared" si="10"/>
        <v>0</v>
      </c>
      <c r="N252" s="34">
        <f t="shared" si="10"/>
        <v>0</v>
      </c>
      <c r="O252" s="34">
        <f t="shared" si="10"/>
        <v>0</v>
      </c>
      <c r="P252" s="34">
        <f t="shared" si="10"/>
        <v>0</v>
      </c>
      <c r="Q252" s="34">
        <f t="shared" si="10"/>
        <v>0</v>
      </c>
      <c r="R252" s="34">
        <f t="shared" si="10"/>
        <v>0</v>
      </c>
      <c r="S252" s="34">
        <f t="shared" si="10"/>
        <v>0</v>
      </c>
      <c r="T252" s="34">
        <f t="shared" si="10"/>
        <v>0</v>
      </c>
      <c r="U252" s="34">
        <f t="shared" si="10"/>
        <v>0</v>
      </c>
      <c r="V252" s="34">
        <f t="shared" si="10"/>
        <v>0</v>
      </c>
      <c r="W252" s="34">
        <f t="shared" si="10"/>
        <v>0</v>
      </c>
      <c r="X252" s="34">
        <f t="shared" si="10"/>
        <v>0</v>
      </c>
      <c r="Y252" s="34">
        <f t="shared" si="10"/>
        <v>0</v>
      </c>
      <c r="Z252" s="34">
        <f t="shared" si="10"/>
        <v>0</v>
      </c>
      <c r="AA252" s="34">
        <f t="shared" si="10"/>
        <v>0</v>
      </c>
      <c r="AB252" s="34">
        <f t="shared" si="10"/>
        <v>0</v>
      </c>
      <c r="AC252" s="34">
        <f t="shared" si="10"/>
        <v>0</v>
      </c>
      <c r="AD252" s="34">
        <f t="shared" si="10"/>
        <v>0</v>
      </c>
      <c r="AE252" s="34">
        <f t="shared" si="10"/>
        <v>0</v>
      </c>
      <c r="AF252" s="34">
        <f t="shared" si="10"/>
        <v>0</v>
      </c>
      <c r="AG252" s="34">
        <f t="shared" si="10"/>
        <v>0</v>
      </c>
      <c r="AH252" s="34">
        <f t="shared" si="10"/>
        <v>0</v>
      </c>
      <c r="AI252" s="34">
        <f t="shared" si="10"/>
        <v>0</v>
      </c>
      <c r="AJ252" s="34">
        <f t="shared" si="10"/>
        <v>0</v>
      </c>
      <c r="AK252" s="34">
        <f t="shared" si="10"/>
        <v>0</v>
      </c>
      <c r="AL252" s="34">
        <f t="shared" si="10"/>
        <v>0</v>
      </c>
      <c r="AM252" s="34">
        <f t="shared" si="10"/>
        <v>0</v>
      </c>
      <c r="AN252" s="34">
        <f t="shared" si="10"/>
        <v>0</v>
      </c>
      <c r="AO252" s="34">
        <f t="shared" si="10"/>
        <v>0</v>
      </c>
      <c r="AP252" s="34">
        <f t="shared" si="10"/>
        <v>0</v>
      </c>
      <c r="AQ252" s="34">
        <f t="shared" si="10"/>
        <v>0</v>
      </c>
      <c r="AR252" s="34">
        <f t="shared" si="10"/>
        <v>0</v>
      </c>
      <c r="AS252" s="34">
        <f t="shared" si="10"/>
        <v>0</v>
      </c>
      <c r="AT252" s="34">
        <f t="shared" si="10"/>
        <v>0</v>
      </c>
      <c r="AU252" s="34">
        <f t="shared" si="10"/>
        <v>0</v>
      </c>
      <c r="AV252" s="34">
        <f t="shared" si="10"/>
        <v>0</v>
      </c>
      <c r="AW252" s="34">
        <f t="shared" si="10"/>
        <v>0</v>
      </c>
      <c r="AX252" s="34">
        <f t="shared" si="10"/>
        <v>0</v>
      </c>
      <c r="AY252" s="34">
        <f t="shared" si="10"/>
        <v>0</v>
      </c>
      <c r="AZ252" s="34">
        <f t="shared" si="10"/>
        <v>0</v>
      </c>
      <c r="BA252" s="34">
        <f t="shared" si="10"/>
        <v>0</v>
      </c>
      <c r="BB252" s="34">
        <f t="shared" si="10"/>
        <v>0</v>
      </c>
      <c r="BC252" s="34">
        <f t="shared" si="10"/>
        <v>0</v>
      </c>
      <c r="BD252" s="34">
        <f t="shared" si="10"/>
        <v>0</v>
      </c>
      <c r="BE252" s="34">
        <f t="shared" si="10"/>
        <v>0</v>
      </c>
      <c r="BF252" s="34">
        <f t="shared" si="10"/>
        <v>0</v>
      </c>
      <c r="BG252" s="34">
        <f t="shared" si="10"/>
        <v>0</v>
      </c>
    </row>
    <row r="253" spans="1:5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2.75">
      <c r="A254" s="31" t="s">
        <v>356</v>
      </c>
      <c r="B254" s="1"/>
      <c r="C254" s="1"/>
      <c r="D254" s="35" t="s">
        <v>347</v>
      </c>
      <c r="E254" s="1"/>
      <c r="F254" s="1"/>
      <c r="G254" s="36">
        <f>IF(G244&lt;=$G$270,0,IF(G244&gt;=$G$269,10,10*(G244-$G$270)/($G$269-$G$270)))</f>
        <v>10</v>
      </c>
      <c r="H254" s="36">
        <f aca="true" t="shared" si="11" ref="H254:BG254">IF(H244&lt;=$G$270,0,IF(H244&gt;=$G$269,10,10*(H244-$G$270)/($G$269-$G$270)))</f>
        <v>6.226415094339623</v>
      </c>
      <c r="I254" s="36">
        <f>IF(I244&lt;=$G$270,0,IF(I244&gt;=$G$269,10,10*(I244-$G$270)/($G$269-$G$270)))</f>
        <v>10</v>
      </c>
      <c r="J254" s="36">
        <f t="shared" si="11"/>
        <v>0</v>
      </c>
      <c r="K254" s="36">
        <f t="shared" si="11"/>
        <v>0</v>
      </c>
      <c r="L254" s="36">
        <f t="shared" si="11"/>
        <v>0</v>
      </c>
      <c r="M254" s="36">
        <f t="shared" si="11"/>
        <v>0</v>
      </c>
      <c r="N254" s="36">
        <f t="shared" si="11"/>
        <v>0</v>
      </c>
      <c r="O254" s="36">
        <f t="shared" si="11"/>
        <v>0</v>
      </c>
      <c r="P254" s="36">
        <f t="shared" si="11"/>
        <v>0</v>
      </c>
      <c r="Q254" s="36">
        <f t="shared" si="11"/>
        <v>0</v>
      </c>
      <c r="R254" s="36">
        <f t="shared" si="11"/>
        <v>0</v>
      </c>
      <c r="S254" s="36">
        <f t="shared" si="11"/>
        <v>0</v>
      </c>
      <c r="T254" s="36">
        <f t="shared" si="11"/>
        <v>0</v>
      </c>
      <c r="U254" s="36">
        <f t="shared" si="11"/>
        <v>0</v>
      </c>
      <c r="V254" s="36">
        <f t="shared" si="11"/>
        <v>0</v>
      </c>
      <c r="W254" s="36">
        <f t="shared" si="11"/>
        <v>0</v>
      </c>
      <c r="X254" s="36">
        <f t="shared" si="11"/>
        <v>0</v>
      </c>
      <c r="Y254" s="36">
        <f t="shared" si="11"/>
        <v>0</v>
      </c>
      <c r="Z254" s="36">
        <f t="shared" si="11"/>
        <v>0</v>
      </c>
      <c r="AA254" s="36">
        <f t="shared" si="11"/>
        <v>0</v>
      </c>
      <c r="AB254" s="36">
        <f t="shared" si="11"/>
        <v>0</v>
      </c>
      <c r="AC254" s="36">
        <f t="shared" si="11"/>
        <v>0</v>
      </c>
      <c r="AD254" s="36">
        <f t="shared" si="11"/>
        <v>0</v>
      </c>
      <c r="AE254" s="36">
        <f t="shared" si="11"/>
        <v>0</v>
      </c>
      <c r="AF254" s="36">
        <f t="shared" si="11"/>
        <v>0</v>
      </c>
      <c r="AG254" s="36">
        <f t="shared" si="11"/>
        <v>0</v>
      </c>
      <c r="AH254" s="36">
        <f t="shared" si="11"/>
        <v>0</v>
      </c>
      <c r="AI254" s="36">
        <f t="shared" si="11"/>
        <v>0</v>
      </c>
      <c r="AJ254" s="36">
        <f t="shared" si="11"/>
        <v>0</v>
      </c>
      <c r="AK254" s="36">
        <f t="shared" si="11"/>
        <v>0</v>
      </c>
      <c r="AL254" s="36">
        <f t="shared" si="11"/>
        <v>0</v>
      </c>
      <c r="AM254" s="36">
        <f t="shared" si="11"/>
        <v>0</v>
      </c>
      <c r="AN254" s="36">
        <f t="shared" si="11"/>
        <v>0</v>
      </c>
      <c r="AO254" s="36">
        <f t="shared" si="11"/>
        <v>0</v>
      </c>
      <c r="AP254" s="36">
        <f t="shared" si="11"/>
        <v>0</v>
      </c>
      <c r="AQ254" s="36">
        <f t="shared" si="11"/>
        <v>0</v>
      </c>
      <c r="AR254" s="36">
        <f t="shared" si="11"/>
        <v>0</v>
      </c>
      <c r="AS254" s="36">
        <f t="shared" si="11"/>
        <v>0</v>
      </c>
      <c r="AT254" s="36">
        <f t="shared" si="11"/>
        <v>0</v>
      </c>
      <c r="AU254" s="36">
        <f t="shared" si="11"/>
        <v>0</v>
      </c>
      <c r="AV254" s="36">
        <f t="shared" si="11"/>
        <v>0</v>
      </c>
      <c r="AW254" s="36">
        <f t="shared" si="11"/>
        <v>0</v>
      </c>
      <c r="AX254" s="36">
        <f t="shared" si="11"/>
        <v>0</v>
      </c>
      <c r="AY254" s="36">
        <f t="shared" si="11"/>
        <v>0</v>
      </c>
      <c r="AZ254" s="36">
        <f t="shared" si="11"/>
        <v>0</v>
      </c>
      <c r="BA254" s="36">
        <f t="shared" si="11"/>
        <v>0</v>
      </c>
      <c r="BB254" s="36">
        <f t="shared" si="11"/>
        <v>0</v>
      </c>
      <c r="BC254" s="36">
        <f t="shared" si="11"/>
        <v>0</v>
      </c>
      <c r="BD254" s="36">
        <f t="shared" si="11"/>
        <v>0</v>
      </c>
      <c r="BE254" s="36">
        <f t="shared" si="11"/>
        <v>0</v>
      </c>
      <c r="BF254" s="36">
        <f t="shared" si="11"/>
        <v>0</v>
      </c>
      <c r="BG254" s="36">
        <f t="shared" si="11"/>
        <v>0</v>
      </c>
    </row>
    <row r="255" spans="1:59" ht="12.75">
      <c r="A255" s="1"/>
      <c r="B255" s="1"/>
      <c r="C255" s="1"/>
      <c r="D255" s="35" t="s">
        <v>348</v>
      </c>
      <c r="E255" s="1"/>
      <c r="F255" s="1"/>
      <c r="G255" s="36">
        <f>IF(G245&lt;=$G$273,0,IF(G245&gt;=$G$272,10,10*(G245-$G$273)/($G$272-$G$273)))</f>
        <v>10</v>
      </c>
      <c r="H255" s="36">
        <f aca="true" t="shared" si="12" ref="H255:BG255">IF(H245&lt;=$G$273,0,IF(H245&gt;=$G$272,10,10*(H245-$G$273)/($G$272-$G$273)))</f>
        <v>10</v>
      </c>
      <c r="I255" s="36">
        <f>IF(I245&lt;=$G$273,0,IF(I245&gt;=$G$272,10,10*(I245-$G$273)/($G$272-$G$273)))</f>
        <v>10</v>
      </c>
      <c r="J255" s="36">
        <f t="shared" si="12"/>
        <v>0</v>
      </c>
      <c r="K255" s="36">
        <f t="shared" si="12"/>
        <v>0</v>
      </c>
      <c r="L255" s="36">
        <f t="shared" si="12"/>
        <v>0</v>
      </c>
      <c r="M255" s="36">
        <f t="shared" si="12"/>
        <v>0</v>
      </c>
      <c r="N255" s="36">
        <f t="shared" si="12"/>
        <v>0</v>
      </c>
      <c r="O255" s="36">
        <f t="shared" si="12"/>
        <v>0</v>
      </c>
      <c r="P255" s="36">
        <f t="shared" si="12"/>
        <v>0</v>
      </c>
      <c r="Q255" s="36">
        <f t="shared" si="12"/>
        <v>0</v>
      </c>
      <c r="R255" s="36">
        <f t="shared" si="12"/>
        <v>0</v>
      </c>
      <c r="S255" s="36">
        <f t="shared" si="12"/>
        <v>0</v>
      </c>
      <c r="T255" s="36">
        <f t="shared" si="12"/>
        <v>0</v>
      </c>
      <c r="U255" s="36">
        <f t="shared" si="12"/>
        <v>0</v>
      </c>
      <c r="V255" s="36">
        <f t="shared" si="12"/>
        <v>0</v>
      </c>
      <c r="W255" s="36">
        <f t="shared" si="12"/>
        <v>0</v>
      </c>
      <c r="X255" s="36">
        <f t="shared" si="12"/>
        <v>0</v>
      </c>
      <c r="Y255" s="36">
        <f t="shared" si="12"/>
        <v>0</v>
      </c>
      <c r="Z255" s="36">
        <f t="shared" si="12"/>
        <v>0</v>
      </c>
      <c r="AA255" s="36">
        <f t="shared" si="12"/>
        <v>0</v>
      </c>
      <c r="AB255" s="36">
        <f t="shared" si="12"/>
        <v>0</v>
      </c>
      <c r="AC255" s="36">
        <f t="shared" si="12"/>
        <v>0</v>
      </c>
      <c r="AD255" s="36">
        <f t="shared" si="12"/>
        <v>0</v>
      </c>
      <c r="AE255" s="36">
        <f t="shared" si="12"/>
        <v>0</v>
      </c>
      <c r="AF255" s="36">
        <f t="shared" si="12"/>
        <v>0</v>
      </c>
      <c r="AG255" s="36">
        <f t="shared" si="12"/>
        <v>0</v>
      </c>
      <c r="AH255" s="36">
        <f t="shared" si="12"/>
        <v>0</v>
      </c>
      <c r="AI255" s="36">
        <f t="shared" si="12"/>
        <v>0</v>
      </c>
      <c r="AJ255" s="36">
        <f t="shared" si="12"/>
        <v>0</v>
      </c>
      <c r="AK255" s="36">
        <f t="shared" si="12"/>
        <v>0</v>
      </c>
      <c r="AL255" s="36">
        <f t="shared" si="12"/>
        <v>0</v>
      </c>
      <c r="AM255" s="36">
        <f t="shared" si="12"/>
        <v>0</v>
      </c>
      <c r="AN255" s="36">
        <f t="shared" si="12"/>
        <v>0</v>
      </c>
      <c r="AO255" s="36">
        <f t="shared" si="12"/>
        <v>0</v>
      </c>
      <c r="AP255" s="36">
        <f t="shared" si="12"/>
        <v>0</v>
      </c>
      <c r="AQ255" s="36">
        <f t="shared" si="12"/>
        <v>0</v>
      </c>
      <c r="AR255" s="36">
        <f t="shared" si="12"/>
        <v>0</v>
      </c>
      <c r="AS255" s="36">
        <f t="shared" si="12"/>
        <v>0</v>
      </c>
      <c r="AT255" s="36">
        <f t="shared" si="12"/>
        <v>0</v>
      </c>
      <c r="AU255" s="36">
        <f t="shared" si="12"/>
        <v>0</v>
      </c>
      <c r="AV255" s="36">
        <f t="shared" si="12"/>
        <v>0</v>
      </c>
      <c r="AW255" s="36">
        <f t="shared" si="12"/>
        <v>0</v>
      </c>
      <c r="AX255" s="36">
        <f t="shared" si="12"/>
        <v>0</v>
      </c>
      <c r="AY255" s="36">
        <f t="shared" si="12"/>
        <v>0</v>
      </c>
      <c r="AZ255" s="36">
        <f t="shared" si="12"/>
        <v>0</v>
      </c>
      <c r="BA255" s="36">
        <f t="shared" si="12"/>
        <v>0</v>
      </c>
      <c r="BB255" s="36">
        <f t="shared" si="12"/>
        <v>0</v>
      </c>
      <c r="BC255" s="36">
        <f t="shared" si="12"/>
        <v>0</v>
      </c>
      <c r="BD255" s="36">
        <f t="shared" si="12"/>
        <v>0</v>
      </c>
      <c r="BE255" s="36">
        <f t="shared" si="12"/>
        <v>0</v>
      </c>
      <c r="BF255" s="36">
        <f t="shared" si="12"/>
        <v>0</v>
      </c>
      <c r="BG255" s="36">
        <f t="shared" si="12"/>
        <v>0</v>
      </c>
    </row>
    <row r="256" spans="1:59" ht="12.75">
      <c r="A256" s="1"/>
      <c r="B256" s="1"/>
      <c r="C256" s="1"/>
      <c r="D256" s="35" t="s">
        <v>349</v>
      </c>
      <c r="E256" s="1"/>
      <c r="F256" s="1"/>
      <c r="G256" s="36">
        <f>IF(G246&lt;=$G$276,0,IF(G246&gt;=$G$275,10,10*(G246-$G$276)/($G$275-$G$276)))</f>
        <v>8</v>
      </c>
      <c r="H256" s="36">
        <f aca="true" t="shared" si="13" ref="H256:BG256">IF(H246&lt;=$G$276,0,IF(H246&gt;=$G$275,10,10*(H246-$G$276)/($G$275-$G$276)))</f>
        <v>8</v>
      </c>
      <c r="I256" s="36">
        <f>IF(I246&lt;=$G$276,0,IF(I246&gt;=$G$275,10,10*(I246-$G$276)/($G$275-$G$276)))</f>
        <v>10</v>
      </c>
      <c r="J256" s="36">
        <f t="shared" si="13"/>
        <v>0</v>
      </c>
      <c r="K256" s="36">
        <f t="shared" si="13"/>
        <v>0</v>
      </c>
      <c r="L256" s="36">
        <f t="shared" si="13"/>
        <v>0</v>
      </c>
      <c r="M256" s="36">
        <f t="shared" si="13"/>
        <v>0</v>
      </c>
      <c r="N256" s="36">
        <f t="shared" si="13"/>
        <v>0</v>
      </c>
      <c r="O256" s="36">
        <f t="shared" si="13"/>
        <v>0</v>
      </c>
      <c r="P256" s="36">
        <f t="shared" si="13"/>
        <v>0</v>
      </c>
      <c r="Q256" s="36">
        <f t="shared" si="13"/>
        <v>0</v>
      </c>
      <c r="R256" s="36">
        <f t="shared" si="13"/>
        <v>0</v>
      </c>
      <c r="S256" s="36">
        <f t="shared" si="13"/>
        <v>0</v>
      </c>
      <c r="T256" s="36">
        <f t="shared" si="13"/>
        <v>0</v>
      </c>
      <c r="U256" s="36">
        <f t="shared" si="13"/>
        <v>0</v>
      </c>
      <c r="V256" s="36">
        <f t="shared" si="13"/>
        <v>0</v>
      </c>
      <c r="W256" s="36">
        <f t="shared" si="13"/>
        <v>0</v>
      </c>
      <c r="X256" s="36">
        <f t="shared" si="13"/>
        <v>0</v>
      </c>
      <c r="Y256" s="36">
        <f t="shared" si="13"/>
        <v>0</v>
      </c>
      <c r="Z256" s="36">
        <f t="shared" si="13"/>
        <v>0</v>
      </c>
      <c r="AA256" s="36">
        <f t="shared" si="13"/>
        <v>0</v>
      </c>
      <c r="AB256" s="36">
        <f t="shared" si="13"/>
        <v>0</v>
      </c>
      <c r="AC256" s="36">
        <f t="shared" si="13"/>
        <v>0</v>
      </c>
      <c r="AD256" s="36">
        <f t="shared" si="13"/>
        <v>0</v>
      </c>
      <c r="AE256" s="36">
        <f t="shared" si="13"/>
        <v>0</v>
      </c>
      <c r="AF256" s="36">
        <f t="shared" si="13"/>
        <v>0</v>
      </c>
      <c r="AG256" s="36">
        <f t="shared" si="13"/>
        <v>0</v>
      </c>
      <c r="AH256" s="36">
        <f t="shared" si="13"/>
        <v>0</v>
      </c>
      <c r="AI256" s="36">
        <f t="shared" si="13"/>
        <v>0</v>
      </c>
      <c r="AJ256" s="36">
        <f t="shared" si="13"/>
        <v>0</v>
      </c>
      <c r="AK256" s="36">
        <f t="shared" si="13"/>
        <v>0</v>
      </c>
      <c r="AL256" s="36">
        <f t="shared" si="13"/>
        <v>0</v>
      </c>
      <c r="AM256" s="36">
        <f t="shared" si="13"/>
        <v>0</v>
      </c>
      <c r="AN256" s="36">
        <f t="shared" si="13"/>
        <v>0</v>
      </c>
      <c r="AO256" s="36">
        <f t="shared" si="13"/>
        <v>0</v>
      </c>
      <c r="AP256" s="36">
        <f t="shared" si="13"/>
        <v>0</v>
      </c>
      <c r="AQ256" s="36">
        <f t="shared" si="13"/>
        <v>0</v>
      </c>
      <c r="AR256" s="36">
        <f t="shared" si="13"/>
        <v>0</v>
      </c>
      <c r="AS256" s="36">
        <f t="shared" si="13"/>
        <v>0</v>
      </c>
      <c r="AT256" s="36">
        <f t="shared" si="13"/>
        <v>0</v>
      </c>
      <c r="AU256" s="36">
        <f t="shared" si="13"/>
        <v>0</v>
      </c>
      <c r="AV256" s="36">
        <f t="shared" si="13"/>
        <v>0</v>
      </c>
      <c r="AW256" s="36">
        <f t="shared" si="13"/>
        <v>0</v>
      </c>
      <c r="AX256" s="36">
        <f t="shared" si="13"/>
        <v>0</v>
      </c>
      <c r="AY256" s="36">
        <f t="shared" si="13"/>
        <v>0</v>
      </c>
      <c r="AZ256" s="36">
        <f t="shared" si="13"/>
        <v>0</v>
      </c>
      <c r="BA256" s="36">
        <f t="shared" si="13"/>
        <v>0</v>
      </c>
      <c r="BB256" s="36">
        <f t="shared" si="13"/>
        <v>0</v>
      </c>
      <c r="BC256" s="36">
        <f t="shared" si="13"/>
        <v>0</v>
      </c>
      <c r="BD256" s="36">
        <f t="shared" si="13"/>
        <v>0</v>
      </c>
      <c r="BE256" s="36">
        <f t="shared" si="13"/>
        <v>0</v>
      </c>
      <c r="BF256" s="36">
        <f t="shared" si="13"/>
        <v>0</v>
      </c>
      <c r="BG256" s="36">
        <f t="shared" si="13"/>
        <v>0</v>
      </c>
    </row>
    <row r="257" spans="1:59" ht="12.75">
      <c r="A257" s="1"/>
      <c r="B257" s="1"/>
      <c r="C257" s="1"/>
      <c r="D257" s="35" t="s">
        <v>350</v>
      </c>
      <c r="E257" s="1"/>
      <c r="F257" s="1"/>
      <c r="G257" s="36">
        <f>IF(G247&lt;=$G$279,0,IF(G247&gt;=$G$278,10,10*(G247-$G$279)/($G$278-$G$279)))</f>
        <v>5</v>
      </c>
      <c r="H257" s="36">
        <f aca="true" t="shared" si="14" ref="H257:BG257">IF(H247&lt;=$G$279,0,IF(H247&gt;=$G$278,10,10*(H247-$G$279)/($G$278-$G$279)))</f>
        <v>7.5</v>
      </c>
      <c r="I257" s="36">
        <f>IF(I247&lt;=$G$279,0,IF(I247&gt;=$G$278,10,10*(I247-$G$279)/($G$278-$G$279)))</f>
        <v>10</v>
      </c>
      <c r="J257" s="36">
        <f t="shared" si="14"/>
        <v>0</v>
      </c>
      <c r="K257" s="36">
        <f t="shared" si="14"/>
        <v>0</v>
      </c>
      <c r="L257" s="36">
        <f t="shared" si="14"/>
        <v>0</v>
      </c>
      <c r="M257" s="36">
        <f t="shared" si="14"/>
        <v>0</v>
      </c>
      <c r="N257" s="36">
        <f t="shared" si="14"/>
        <v>0</v>
      </c>
      <c r="O257" s="36">
        <f t="shared" si="14"/>
        <v>0</v>
      </c>
      <c r="P257" s="36">
        <f t="shared" si="14"/>
        <v>0</v>
      </c>
      <c r="Q257" s="36">
        <f t="shared" si="14"/>
        <v>0</v>
      </c>
      <c r="R257" s="36">
        <f t="shared" si="14"/>
        <v>0</v>
      </c>
      <c r="S257" s="36">
        <f t="shared" si="14"/>
        <v>0</v>
      </c>
      <c r="T257" s="36">
        <f t="shared" si="14"/>
        <v>0</v>
      </c>
      <c r="U257" s="36">
        <f t="shared" si="14"/>
        <v>0</v>
      </c>
      <c r="V257" s="36">
        <f t="shared" si="14"/>
        <v>0</v>
      </c>
      <c r="W257" s="36">
        <f t="shared" si="14"/>
        <v>0</v>
      </c>
      <c r="X257" s="36">
        <f t="shared" si="14"/>
        <v>0</v>
      </c>
      <c r="Y257" s="36">
        <f t="shared" si="14"/>
        <v>0</v>
      </c>
      <c r="Z257" s="36">
        <f t="shared" si="14"/>
        <v>0</v>
      </c>
      <c r="AA257" s="36">
        <f t="shared" si="14"/>
        <v>0</v>
      </c>
      <c r="AB257" s="36">
        <f t="shared" si="14"/>
        <v>0</v>
      </c>
      <c r="AC257" s="36">
        <f t="shared" si="14"/>
        <v>0</v>
      </c>
      <c r="AD257" s="36">
        <f t="shared" si="14"/>
        <v>0</v>
      </c>
      <c r="AE257" s="36">
        <f t="shared" si="14"/>
        <v>0</v>
      </c>
      <c r="AF257" s="36">
        <f t="shared" si="14"/>
        <v>0</v>
      </c>
      <c r="AG257" s="36">
        <f t="shared" si="14"/>
        <v>0</v>
      </c>
      <c r="AH257" s="36">
        <f t="shared" si="14"/>
        <v>0</v>
      </c>
      <c r="AI257" s="36">
        <f t="shared" si="14"/>
        <v>0</v>
      </c>
      <c r="AJ257" s="36">
        <f t="shared" si="14"/>
        <v>0</v>
      </c>
      <c r="AK257" s="36">
        <f t="shared" si="14"/>
        <v>0</v>
      </c>
      <c r="AL257" s="36">
        <f t="shared" si="14"/>
        <v>0</v>
      </c>
      <c r="AM257" s="36">
        <f t="shared" si="14"/>
        <v>0</v>
      </c>
      <c r="AN257" s="36">
        <f t="shared" si="14"/>
        <v>0</v>
      </c>
      <c r="AO257" s="36">
        <f t="shared" si="14"/>
        <v>0</v>
      </c>
      <c r="AP257" s="36">
        <f t="shared" si="14"/>
        <v>0</v>
      </c>
      <c r="AQ257" s="36">
        <f t="shared" si="14"/>
        <v>0</v>
      </c>
      <c r="AR257" s="36">
        <f t="shared" si="14"/>
        <v>0</v>
      </c>
      <c r="AS257" s="36">
        <f t="shared" si="14"/>
        <v>0</v>
      </c>
      <c r="AT257" s="36">
        <f t="shared" si="14"/>
        <v>0</v>
      </c>
      <c r="AU257" s="36">
        <f t="shared" si="14"/>
        <v>0</v>
      </c>
      <c r="AV257" s="36">
        <f t="shared" si="14"/>
        <v>0</v>
      </c>
      <c r="AW257" s="36">
        <f t="shared" si="14"/>
        <v>0</v>
      </c>
      <c r="AX257" s="36">
        <f t="shared" si="14"/>
        <v>0</v>
      </c>
      <c r="AY257" s="36">
        <f t="shared" si="14"/>
        <v>0</v>
      </c>
      <c r="AZ257" s="36">
        <f t="shared" si="14"/>
        <v>0</v>
      </c>
      <c r="BA257" s="36">
        <f t="shared" si="14"/>
        <v>0</v>
      </c>
      <c r="BB257" s="36">
        <f t="shared" si="14"/>
        <v>0</v>
      </c>
      <c r="BC257" s="36">
        <f t="shared" si="14"/>
        <v>0</v>
      </c>
      <c r="BD257" s="36">
        <f t="shared" si="14"/>
        <v>0</v>
      </c>
      <c r="BE257" s="36">
        <f t="shared" si="14"/>
        <v>0</v>
      </c>
      <c r="BF257" s="36">
        <f t="shared" si="14"/>
        <v>0</v>
      </c>
      <c r="BG257" s="36">
        <f t="shared" si="14"/>
        <v>0</v>
      </c>
    </row>
    <row r="258" spans="1:59" ht="12.75">
      <c r="A258" s="1"/>
      <c r="B258" s="1"/>
      <c r="C258" s="1"/>
      <c r="D258" s="35" t="s">
        <v>351</v>
      </c>
      <c r="E258" s="1"/>
      <c r="F258" s="1"/>
      <c r="G258" s="36">
        <f>IF(G248&lt;=$G$282,0,IF(G248&gt;=$G$281,10,10*(G248-$G$282)/($G$281-$G$282)))</f>
        <v>8</v>
      </c>
      <c r="H258" s="36">
        <f aca="true" t="shared" si="15" ref="H258:BG258">IF(H248&lt;=$G$282,0,IF(H248&gt;=$G$281,10,10*(H248-$G$282)/($G$281-$G$282)))</f>
        <v>0</v>
      </c>
      <c r="I258" s="36">
        <f>IF(I248&lt;=$G$282,0,IF(I248&gt;=$G$281,10,10*(I248-$G$282)/($G$281-$G$282)))</f>
        <v>6</v>
      </c>
      <c r="J258" s="36">
        <f t="shared" si="15"/>
        <v>0</v>
      </c>
      <c r="K258" s="36">
        <f t="shared" si="15"/>
        <v>0</v>
      </c>
      <c r="L258" s="36">
        <f t="shared" si="15"/>
        <v>0</v>
      </c>
      <c r="M258" s="36">
        <f t="shared" si="15"/>
        <v>0</v>
      </c>
      <c r="N258" s="36">
        <f t="shared" si="15"/>
        <v>0</v>
      </c>
      <c r="O258" s="36">
        <f t="shared" si="15"/>
        <v>0</v>
      </c>
      <c r="P258" s="36">
        <f t="shared" si="15"/>
        <v>0</v>
      </c>
      <c r="Q258" s="36">
        <f t="shared" si="15"/>
        <v>0</v>
      </c>
      <c r="R258" s="36">
        <f t="shared" si="15"/>
        <v>0</v>
      </c>
      <c r="S258" s="36">
        <f t="shared" si="15"/>
        <v>0</v>
      </c>
      <c r="T258" s="36">
        <f t="shared" si="15"/>
        <v>0</v>
      </c>
      <c r="U258" s="36">
        <f t="shared" si="15"/>
        <v>0</v>
      </c>
      <c r="V258" s="36">
        <f t="shared" si="15"/>
        <v>0</v>
      </c>
      <c r="W258" s="36">
        <f t="shared" si="15"/>
        <v>0</v>
      </c>
      <c r="X258" s="36">
        <f t="shared" si="15"/>
        <v>0</v>
      </c>
      <c r="Y258" s="36">
        <f t="shared" si="15"/>
        <v>0</v>
      </c>
      <c r="Z258" s="36">
        <f t="shared" si="15"/>
        <v>0</v>
      </c>
      <c r="AA258" s="36">
        <f t="shared" si="15"/>
        <v>0</v>
      </c>
      <c r="AB258" s="36">
        <f t="shared" si="15"/>
        <v>0</v>
      </c>
      <c r="AC258" s="36">
        <f t="shared" si="15"/>
        <v>0</v>
      </c>
      <c r="AD258" s="36">
        <f t="shared" si="15"/>
        <v>0</v>
      </c>
      <c r="AE258" s="36">
        <f t="shared" si="15"/>
        <v>0</v>
      </c>
      <c r="AF258" s="36">
        <f t="shared" si="15"/>
        <v>0</v>
      </c>
      <c r="AG258" s="36">
        <f t="shared" si="15"/>
        <v>0</v>
      </c>
      <c r="AH258" s="36">
        <f t="shared" si="15"/>
        <v>0</v>
      </c>
      <c r="AI258" s="36">
        <f t="shared" si="15"/>
        <v>0</v>
      </c>
      <c r="AJ258" s="36">
        <f t="shared" si="15"/>
        <v>0</v>
      </c>
      <c r="AK258" s="36">
        <f t="shared" si="15"/>
        <v>0</v>
      </c>
      <c r="AL258" s="36">
        <f t="shared" si="15"/>
        <v>0</v>
      </c>
      <c r="AM258" s="36">
        <f t="shared" si="15"/>
        <v>0</v>
      </c>
      <c r="AN258" s="36">
        <f t="shared" si="15"/>
        <v>0</v>
      </c>
      <c r="AO258" s="36">
        <f t="shared" si="15"/>
        <v>0</v>
      </c>
      <c r="AP258" s="36">
        <f t="shared" si="15"/>
        <v>0</v>
      </c>
      <c r="AQ258" s="36">
        <f t="shared" si="15"/>
        <v>0</v>
      </c>
      <c r="AR258" s="36">
        <f t="shared" si="15"/>
        <v>0</v>
      </c>
      <c r="AS258" s="36">
        <f t="shared" si="15"/>
        <v>0</v>
      </c>
      <c r="AT258" s="36">
        <f t="shared" si="15"/>
        <v>0</v>
      </c>
      <c r="AU258" s="36">
        <f t="shared" si="15"/>
        <v>0</v>
      </c>
      <c r="AV258" s="36">
        <f t="shared" si="15"/>
        <v>0</v>
      </c>
      <c r="AW258" s="36">
        <f t="shared" si="15"/>
        <v>0</v>
      </c>
      <c r="AX258" s="36">
        <f t="shared" si="15"/>
        <v>0</v>
      </c>
      <c r="AY258" s="36">
        <f t="shared" si="15"/>
        <v>0</v>
      </c>
      <c r="AZ258" s="36">
        <f t="shared" si="15"/>
        <v>0</v>
      </c>
      <c r="BA258" s="36">
        <f t="shared" si="15"/>
        <v>0</v>
      </c>
      <c r="BB258" s="36">
        <f t="shared" si="15"/>
        <v>0</v>
      </c>
      <c r="BC258" s="36">
        <f t="shared" si="15"/>
        <v>0</v>
      </c>
      <c r="BD258" s="36">
        <f t="shared" si="15"/>
        <v>0</v>
      </c>
      <c r="BE258" s="36">
        <f t="shared" si="15"/>
        <v>0</v>
      </c>
      <c r="BF258" s="36">
        <f t="shared" si="15"/>
        <v>0</v>
      </c>
      <c r="BG258" s="36">
        <f t="shared" si="15"/>
        <v>0</v>
      </c>
    </row>
    <row r="259" spans="1:59" ht="12.75">
      <c r="A259" s="1"/>
      <c r="B259" s="1"/>
      <c r="C259" s="1"/>
      <c r="D259" s="35" t="s">
        <v>352</v>
      </c>
      <c r="E259" s="1"/>
      <c r="F259" s="1"/>
      <c r="G259" s="36">
        <f>IF(G249&gt;=$G$285,0,IF(G249&lt;=$G$284,10,10*($G$285-G249)/($G$285-$G$284)))</f>
        <v>5.956222650411482</v>
      </c>
      <c r="H259" s="36">
        <f aca="true" t="shared" si="16" ref="H259:BG259">IF(H249&gt;=$G$285,0,IF(H249&lt;=$G$284,10,10*($G$285-H249)/($G$285-$G$284)))</f>
        <v>10</v>
      </c>
      <c r="I259" s="36">
        <f>IF(I249&gt;=$G$285,0,IF(I249&lt;=$G$284,10,10*($G$285-I249)/($G$285-$G$284)))</f>
        <v>10</v>
      </c>
      <c r="J259" s="36" t="e">
        <f t="shared" si="16"/>
        <v>#DIV/0!</v>
      </c>
      <c r="K259" s="36" t="e">
        <f t="shared" si="16"/>
        <v>#DIV/0!</v>
      </c>
      <c r="L259" s="36" t="e">
        <f t="shared" si="16"/>
        <v>#DIV/0!</v>
      </c>
      <c r="M259" s="36" t="e">
        <f t="shared" si="16"/>
        <v>#DIV/0!</v>
      </c>
      <c r="N259" s="36" t="e">
        <f t="shared" si="16"/>
        <v>#DIV/0!</v>
      </c>
      <c r="O259" s="36" t="e">
        <f t="shared" si="16"/>
        <v>#DIV/0!</v>
      </c>
      <c r="P259" s="36" t="e">
        <f t="shared" si="16"/>
        <v>#DIV/0!</v>
      </c>
      <c r="Q259" s="36" t="e">
        <f t="shared" si="16"/>
        <v>#DIV/0!</v>
      </c>
      <c r="R259" s="36" t="e">
        <f t="shared" si="16"/>
        <v>#DIV/0!</v>
      </c>
      <c r="S259" s="36" t="e">
        <f t="shared" si="16"/>
        <v>#DIV/0!</v>
      </c>
      <c r="T259" s="36" t="e">
        <f t="shared" si="16"/>
        <v>#DIV/0!</v>
      </c>
      <c r="U259" s="36" t="e">
        <f t="shared" si="16"/>
        <v>#DIV/0!</v>
      </c>
      <c r="V259" s="36" t="e">
        <f t="shared" si="16"/>
        <v>#DIV/0!</v>
      </c>
      <c r="W259" s="36" t="e">
        <f t="shared" si="16"/>
        <v>#DIV/0!</v>
      </c>
      <c r="X259" s="36" t="e">
        <f t="shared" si="16"/>
        <v>#DIV/0!</v>
      </c>
      <c r="Y259" s="36" t="e">
        <f t="shared" si="16"/>
        <v>#DIV/0!</v>
      </c>
      <c r="Z259" s="36" t="e">
        <f t="shared" si="16"/>
        <v>#DIV/0!</v>
      </c>
      <c r="AA259" s="36" t="e">
        <f t="shared" si="16"/>
        <v>#DIV/0!</v>
      </c>
      <c r="AB259" s="36" t="e">
        <f t="shared" si="16"/>
        <v>#DIV/0!</v>
      </c>
      <c r="AC259" s="36" t="e">
        <f t="shared" si="16"/>
        <v>#DIV/0!</v>
      </c>
      <c r="AD259" s="36" t="e">
        <f t="shared" si="16"/>
        <v>#DIV/0!</v>
      </c>
      <c r="AE259" s="36" t="e">
        <f t="shared" si="16"/>
        <v>#DIV/0!</v>
      </c>
      <c r="AF259" s="36" t="e">
        <f t="shared" si="16"/>
        <v>#DIV/0!</v>
      </c>
      <c r="AG259" s="36" t="e">
        <f t="shared" si="16"/>
        <v>#DIV/0!</v>
      </c>
      <c r="AH259" s="36" t="e">
        <f t="shared" si="16"/>
        <v>#DIV/0!</v>
      </c>
      <c r="AI259" s="36" t="e">
        <f t="shared" si="16"/>
        <v>#DIV/0!</v>
      </c>
      <c r="AJ259" s="36" t="e">
        <f t="shared" si="16"/>
        <v>#DIV/0!</v>
      </c>
      <c r="AK259" s="36" t="e">
        <f t="shared" si="16"/>
        <v>#DIV/0!</v>
      </c>
      <c r="AL259" s="36" t="e">
        <f t="shared" si="16"/>
        <v>#DIV/0!</v>
      </c>
      <c r="AM259" s="36" t="e">
        <f t="shared" si="16"/>
        <v>#DIV/0!</v>
      </c>
      <c r="AN259" s="36" t="e">
        <f t="shared" si="16"/>
        <v>#DIV/0!</v>
      </c>
      <c r="AO259" s="36" t="e">
        <f t="shared" si="16"/>
        <v>#DIV/0!</v>
      </c>
      <c r="AP259" s="36" t="e">
        <f t="shared" si="16"/>
        <v>#DIV/0!</v>
      </c>
      <c r="AQ259" s="36" t="e">
        <f t="shared" si="16"/>
        <v>#DIV/0!</v>
      </c>
      <c r="AR259" s="36" t="e">
        <f t="shared" si="16"/>
        <v>#DIV/0!</v>
      </c>
      <c r="AS259" s="36" t="e">
        <f t="shared" si="16"/>
        <v>#DIV/0!</v>
      </c>
      <c r="AT259" s="36" t="e">
        <f t="shared" si="16"/>
        <v>#DIV/0!</v>
      </c>
      <c r="AU259" s="36" t="e">
        <f t="shared" si="16"/>
        <v>#DIV/0!</v>
      </c>
      <c r="AV259" s="36" t="e">
        <f t="shared" si="16"/>
        <v>#DIV/0!</v>
      </c>
      <c r="AW259" s="36" t="e">
        <f t="shared" si="16"/>
        <v>#DIV/0!</v>
      </c>
      <c r="AX259" s="36" t="e">
        <f t="shared" si="16"/>
        <v>#DIV/0!</v>
      </c>
      <c r="AY259" s="36" t="e">
        <f t="shared" si="16"/>
        <v>#DIV/0!</v>
      </c>
      <c r="AZ259" s="36" t="e">
        <f t="shared" si="16"/>
        <v>#DIV/0!</v>
      </c>
      <c r="BA259" s="36" t="e">
        <f t="shared" si="16"/>
        <v>#DIV/0!</v>
      </c>
      <c r="BB259" s="36" t="e">
        <f t="shared" si="16"/>
        <v>#DIV/0!</v>
      </c>
      <c r="BC259" s="36" t="e">
        <f t="shared" si="16"/>
        <v>#DIV/0!</v>
      </c>
      <c r="BD259" s="36" t="e">
        <f t="shared" si="16"/>
        <v>#DIV/0!</v>
      </c>
      <c r="BE259" s="36" t="e">
        <f t="shared" si="16"/>
        <v>#DIV/0!</v>
      </c>
      <c r="BF259" s="36" t="e">
        <f t="shared" si="16"/>
        <v>#DIV/0!</v>
      </c>
      <c r="BG259" s="36" t="e">
        <f t="shared" si="16"/>
        <v>#DIV/0!</v>
      </c>
    </row>
    <row r="260" spans="1:59" ht="12.75">
      <c r="A260" s="1"/>
      <c r="B260" s="1"/>
      <c r="C260" s="1"/>
      <c r="D260" s="35" t="s">
        <v>353</v>
      </c>
      <c r="E260" s="1"/>
      <c r="F260" s="1"/>
      <c r="G260" s="36">
        <f>IF(G250&lt;=$G$288,0,IF(G250&gt;=$G$287,10,10*(G250-$G$288)/($G$287-$G$288)))</f>
        <v>0</v>
      </c>
      <c r="H260" s="36">
        <f aca="true" t="shared" si="17" ref="H260:BG260">IF(H250&lt;=$G$288,0,IF(H250&gt;=$G$287,10,10*(H250-$G$288)/($G$287-$G$288)))</f>
        <v>0</v>
      </c>
      <c r="I260" s="36">
        <f>IF(I250&lt;=$G$288,0,IF(I250&gt;=$G$287,10,10*(I250-$G$288)/($G$287-$G$288)))</f>
        <v>10</v>
      </c>
      <c r="J260" s="36">
        <f t="shared" si="17"/>
        <v>0</v>
      </c>
      <c r="K260" s="36">
        <f t="shared" si="17"/>
        <v>0</v>
      </c>
      <c r="L260" s="36">
        <f t="shared" si="17"/>
        <v>0</v>
      </c>
      <c r="M260" s="36">
        <f t="shared" si="17"/>
        <v>0</v>
      </c>
      <c r="N260" s="36">
        <f t="shared" si="17"/>
        <v>0</v>
      </c>
      <c r="O260" s="36">
        <f t="shared" si="17"/>
        <v>0</v>
      </c>
      <c r="P260" s="36">
        <f t="shared" si="17"/>
        <v>0</v>
      </c>
      <c r="Q260" s="36">
        <f t="shared" si="17"/>
        <v>0</v>
      </c>
      <c r="R260" s="36">
        <f t="shared" si="17"/>
        <v>0</v>
      </c>
      <c r="S260" s="36">
        <f t="shared" si="17"/>
        <v>0</v>
      </c>
      <c r="T260" s="36">
        <f t="shared" si="17"/>
        <v>0</v>
      </c>
      <c r="U260" s="36">
        <f t="shared" si="17"/>
        <v>0</v>
      </c>
      <c r="V260" s="36">
        <f t="shared" si="17"/>
        <v>0</v>
      </c>
      <c r="W260" s="36">
        <f t="shared" si="17"/>
        <v>0</v>
      </c>
      <c r="X260" s="36">
        <f t="shared" si="17"/>
        <v>0</v>
      </c>
      <c r="Y260" s="36">
        <f t="shared" si="17"/>
        <v>0</v>
      </c>
      <c r="Z260" s="36">
        <f t="shared" si="17"/>
        <v>0</v>
      </c>
      <c r="AA260" s="36">
        <f t="shared" si="17"/>
        <v>0</v>
      </c>
      <c r="AB260" s="36">
        <f t="shared" si="17"/>
        <v>0</v>
      </c>
      <c r="AC260" s="36">
        <f t="shared" si="17"/>
        <v>0</v>
      </c>
      <c r="AD260" s="36">
        <f t="shared" si="17"/>
        <v>0</v>
      </c>
      <c r="AE260" s="36">
        <f t="shared" si="17"/>
        <v>0</v>
      </c>
      <c r="AF260" s="36">
        <f t="shared" si="17"/>
        <v>0</v>
      </c>
      <c r="AG260" s="36">
        <f t="shared" si="17"/>
        <v>0</v>
      </c>
      <c r="AH260" s="36">
        <f t="shared" si="17"/>
        <v>0</v>
      </c>
      <c r="AI260" s="36">
        <f t="shared" si="17"/>
        <v>0</v>
      </c>
      <c r="AJ260" s="36">
        <f t="shared" si="17"/>
        <v>0</v>
      </c>
      <c r="AK260" s="36">
        <f t="shared" si="17"/>
        <v>0</v>
      </c>
      <c r="AL260" s="36">
        <f t="shared" si="17"/>
        <v>0</v>
      </c>
      <c r="AM260" s="36">
        <f t="shared" si="17"/>
        <v>0</v>
      </c>
      <c r="AN260" s="36">
        <f t="shared" si="17"/>
        <v>0</v>
      </c>
      <c r="AO260" s="36">
        <f t="shared" si="17"/>
        <v>0</v>
      </c>
      <c r="AP260" s="36">
        <f t="shared" si="17"/>
        <v>0</v>
      </c>
      <c r="AQ260" s="36">
        <f t="shared" si="17"/>
        <v>0</v>
      </c>
      <c r="AR260" s="36">
        <f t="shared" si="17"/>
        <v>0</v>
      </c>
      <c r="AS260" s="36">
        <f t="shared" si="17"/>
        <v>0</v>
      </c>
      <c r="AT260" s="36">
        <f t="shared" si="17"/>
        <v>0</v>
      </c>
      <c r="AU260" s="36">
        <f t="shared" si="17"/>
        <v>0</v>
      </c>
      <c r="AV260" s="36">
        <f t="shared" si="17"/>
        <v>0</v>
      </c>
      <c r="AW260" s="36">
        <f t="shared" si="17"/>
        <v>0</v>
      </c>
      <c r="AX260" s="36">
        <f t="shared" si="17"/>
        <v>0</v>
      </c>
      <c r="AY260" s="36">
        <f t="shared" si="17"/>
        <v>0</v>
      </c>
      <c r="AZ260" s="36">
        <f t="shared" si="17"/>
        <v>0</v>
      </c>
      <c r="BA260" s="36">
        <f t="shared" si="17"/>
        <v>0</v>
      </c>
      <c r="BB260" s="36">
        <f t="shared" si="17"/>
        <v>0</v>
      </c>
      <c r="BC260" s="36">
        <f t="shared" si="17"/>
        <v>0</v>
      </c>
      <c r="BD260" s="36">
        <f t="shared" si="17"/>
        <v>0</v>
      </c>
      <c r="BE260" s="36">
        <f t="shared" si="17"/>
        <v>0</v>
      </c>
      <c r="BF260" s="36">
        <f t="shared" si="17"/>
        <v>0</v>
      </c>
      <c r="BG260" s="36">
        <f t="shared" si="17"/>
        <v>0</v>
      </c>
    </row>
    <row r="261" spans="1:59" ht="12.75">
      <c r="A261" s="1"/>
      <c r="B261" s="1"/>
      <c r="C261" s="1"/>
      <c r="D261" s="35" t="s">
        <v>354</v>
      </c>
      <c r="E261" s="1"/>
      <c r="F261" s="1"/>
      <c r="G261" s="36">
        <f>IF(G251&gt;=$G$291,0,IF(G251&lt;=$G$290,10,10*($G$291-G251)/($G$291-$G$290)))</f>
        <v>10</v>
      </c>
      <c r="H261" s="36">
        <f aca="true" t="shared" si="18" ref="H261:BG261">IF(H251&gt;=$G$291,0,IF(H251&lt;=$G$290,10,10*($G$291-H251)/($G$291-$G$290)))</f>
        <v>2.340261739799845</v>
      </c>
      <c r="I261" s="36">
        <f>IF(I251&gt;=$G$291,0,IF(I251&lt;=$G$290,10,10*($G$291-I251)/($G$291-$G$290)))</f>
        <v>10</v>
      </c>
      <c r="J261" s="36" t="e">
        <f t="shared" si="18"/>
        <v>#NUM!</v>
      </c>
      <c r="K261" s="36" t="e">
        <f t="shared" si="18"/>
        <v>#NUM!</v>
      </c>
      <c r="L261" s="36" t="e">
        <f t="shared" si="18"/>
        <v>#NUM!</v>
      </c>
      <c r="M261" s="36" t="e">
        <f t="shared" si="18"/>
        <v>#NUM!</v>
      </c>
      <c r="N261" s="36" t="e">
        <f t="shared" si="18"/>
        <v>#NUM!</v>
      </c>
      <c r="O261" s="36" t="e">
        <f t="shared" si="18"/>
        <v>#NUM!</v>
      </c>
      <c r="P261" s="36" t="e">
        <f t="shared" si="18"/>
        <v>#NUM!</v>
      </c>
      <c r="Q261" s="36" t="e">
        <f t="shared" si="18"/>
        <v>#NUM!</v>
      </c>
      <c r="R261" s="36" t="e">
        <f t="shared" si="18"/>
        <v>#NUM!</v>
      </c>
      <c r="S261" s="36" t="e">
        <f t="shared" si="18"/>
        <v>#NUM!</v>
      </c>
      <c r="T261" s="36" t="e">
        <f t="shared" si="18"/>
        <v>#NUM!</v>
      </c>
      <c r="U261" s="36" t="e">
        <f t="shared" si="18"/>
        <v>#NUM!</v>
      </c>
      <c r="V261" s="36" t="e">
        <f t="shared" si="18"/>
        <v>#NUM!</v>
      </c>
      <c r="W261" s="36" t="e">
        <f t="shared" si="18"/>
        <v>#NUM!</v>
      </c>
      <c r="X261" s="36" t="e">
        <f t="shared" si="18"/>
        <v>#NUM!</v>
      </c>
      <c r="Y261" s="36" t="e">
        <f t="shared" si="18"/>
        <v>#NUM!</v>
      </c>
      <c r="Z261" s="36" t="e">
        <f t="shared" si="18"/>
        <v>#NUM!</v>
      </c>
      <c r="AA261" s="36" t="e">
        <f t="shared" si="18"/>
        <v>#NUM!</v>
      </c>
      <c r="AB261" s="36" t="e">
        <f t="shared" si="18"/>
        <v>#NUM!</v>
      </c>
      <c r="AC261" s="36" t="e">
        <f t="shared" si="18"/>
        <v>#NUM!</v>
      </c>
      <c r="AD261" s="36" t="e">
        <f t="shared" si="18"/>
        <v>#NUM!</v>
      </c>
      <c r="AE261" s="36" t="e">
        <f t="shared" si="18"/>
        <v>#NUM!</v>
      </c>
      <c r="AF261" s="36" t="e">
        <f t="shared" si="18"/>
        <v>#NUM!</v>
      </c>
      <c r="AG261" s="36" t="e">
        <f t="shared" si="18"/>
        <v>#NUM!</v>
      </c>
      <c r="AH261" s="36" t="e">
        <f t="shared" si="18"/>
        <v>#NUM!</v>
      </c>
      <c r="AI261" s="36" t="e">
        <f t="shared" si="18"/>
        <v>#NUM!</v>
      </c>
      <c r="AJ261" s="36" t="e">
        <f t="shared" si="18"/>
        <v>#NUM!</v>
      </c>
      <c r="AK261" s="36" t="e">
        <f t="shared" si="18"/>
        <v>#NUM!</v>
      </c>
      <c r="AL261" s="36" t="e">
        <f t="shared" si="18"/>
        <v>#NUM!</v>
      </c>
      <c r="AM261" s="36" t="e">
        <f t="shared" si="18"/>
        <v>#NUM!</v>
      </c>
      <c r="AN261" s="36" t="e">
        <f t="shared" si="18"/>
        <v>#NUM!</v>
      </c>
      <c r="AO261" s="36" t="e">
        <f t="shared" si="18"/>
        <v>#NUM!</v>
      </c>
      <c r="AP261" s="36" t="e">
        <f t="shared" si="18"/>
        <v>#NUM!</v>
      </c>
      <c r="AQ261" s="36" t="e">
        <f t="shared" si="18"/>
        <v>#NUM!</v>
      </c>
      <c r="AR261" s="36" t="e">
        <f t="shared" si="18"/>
        <v>#NUM!</v>
      </c>
      <c r="AS261" s="36" t="e">
        <f t="shared" si="18"/>
        <v>#NUM!</v>
      </c>
      <c r="AT261" s="36" t="e">
        <f t="shared" si="18"/>
        <v>#NUM!</v>
      </c>
      <c r="AU261" s="36" t="e">
        <f t="shared" si="18"/>
        <v>#NUM!</v>
      </c>
      <c r="AV261" s="36" t="e">
        <f t="shared" si="18"/>
        <v>#NUM!</v>
      </c>
      <c r="AW261" s="36" t="e">
        <f t="shared" si="18"/>
        <v>#NUM!</v>
      </c>
      <c r="AX261" s="36" t="e">
        <f t="shared" si="18"/>
        <v>#NUM!</v>
      </c>
      <c r="AY261" s="36" t="e">
        <f t="shared" si="18"/>
        <v>#NUM!</v>
      </c>
      <c r="AZ261" s="36" t="e">
        <f t="shared" si="18"/>
        <v>#NUM!</v>
      </c>
      <c r="BA261" s="36" t="e">
        <f t="shared" si="18"/>
        <v>#NUM!</v>
      </c>
      <c r="BB261" s="36" t="e">
        <f t="shared" si="18"/>
        <v>#NUM!</v>
      </c>
      <c r="BC261" s="36" t="e">
        <f t="shared" si="18"/>
        <v>#NUM!</v>
      </c>
      <c r="BD261" s="36" t="e">
        <f t="shared" si="18"/>
        <v>#NUM!</v>
      </c>
      <c r="BE261" s="36" t="e">
        <f t="shared" si="18"/>
        <v>#NUM!</v>
      </c>
      <c r="BF261" s="36" t="e">
        <f t="shared" si="18"/>
        <v>#NUM!</v>
      </c>
      <c r="BG261" s="36" t="e">
        <f t="shared" si="18"/>
        <v>#NUM!</v>
      </c>
    </row>
    <row r="262" spans="1:59" ht="12.75">
      <c r="A262" s="1"/>
      <c r="B262" s="1"/>
      <c r="C262" s="1"/>
      <c r="D262" s="35" t="s">
        <v>355</v>
      </c>
      <c r="E262" s="1"/>
      <c r="F262" s="1"/>
      <c r="G262" s="36">
        <f>IF(G252&gt;=$G$294,0,IF(G252&lt;=$G$293,10,10*($G$294-G252)/($G$294-$G$293)))</f>
        <v>7.459119496855344</v>
      </c>
      <c r="H262" s="36">
        <f aca="true" t="shared" si="19" ref="H262:BG262">IF(H252&gt;=$G$294,0,IF(H252&lt;=$G$293,10,10*($G$294-H252)/($G$294-$G$293)))</f>
        <v>3.1572327044025137</v>
      </c>
      <c r="I262" s="36">
        <f>IF(I252&gt;=$G$294,0,IF(I252&lt;=$G$293,10,10*($G$294-I252)/($G$294-$G$293)))</f>
        <v>10</v>
      </c>
      <c r="J262" s="36">
        <f t="shared" si="19"/>
        <v>10</v>
      </c>
      <c r="K262" s="36">
        <f t="shared" si="19"/>
        <v>10</v>
      </c>
      <c r="L262" s="36">
        <f t="shared" si="19"/>
        <v>10</v>
      </c>
      <c r="M262" s="36">
        <f t="shared" si="19"/>
        <v>10</v>
      </c>
      <c r="N262" s="36">
        <f t="shared" si="19"/>
        <v>10</v>
      </c>
      <c r="O262" s="36">
        <f t="shared" si="19"/>
        <v>10</v>
      </c>
      <c r="P262" s="36">
        <f t="shared" si="19"/>
        <v>10</v>
      </c>
      <c r="Q262" s="36">
        <f t="shared" si="19"/>
        <v>10</v>
      </c>
      <c r="R262" s="36">
        <f t="shared" si="19"/>
        <v>10</v>
      </c>
      <c r="S262" s="36">
        <f t="shared" si="19"/>
        <v>10</v>
      </c>
      <c r="T262" s="36">
        <f t="shared" si="19"/>
        <v>10</v>
      </c>
      <c r="U262" s="36">
        <f t="shared" si="19"/>
        <v>10</v>
      </c>
      <c r="V262" s="36">
        <f t="shared" si="19"/>
        <v>10</v>
      </c>
      <c r="W262" s="36">
        <f t="shared" si="19"/>
        <v>10</v>
      </c>
      <c r="X262" s="36">
        <f t="shared" si="19"/>
        <v>10</v>
      </c>
      <c r="Y262" s="36">
        <f t="shared" si="19"/>
        <v>10</v>
      </c>
      <c r="Z262" s="36">
        <f t="shared" si="19"/>
        <v>10</v>
      </c>
      <c r="AA262" s="36">
        <f t="shared" si="19"/>
        <v>10</v>
      </c>
      <c r="AB262" s="36">
        <f t="shared" si="19"/>
        <v>10</v>
      </c>
      <c r="AC262" s="36">
        <f t="shared" si="19"/>
        <v>10</v>
      </c>
      <c r="AD262" s="36">
        <f t="shared" si="19"/>
        <v>10</v>
      </c>
      <c r="AE262" s="36">
        <f t="shared" si="19"/>
        <v>10</v>
      </c>
      <c r="AF262" s="36">
        <f t="shared" si="19"/>
        <v>10</v>
      </c>
      <c r="AG262" s="36">
        <f t="shared" si="19"/>
        <v>10</v>
      </c>
      <c r="AH262" s="36">
        <f t="shared" si="19"/>
        <v>10</v>
      </c>
      <c r="AI262" s="36">
        <f t="shared" si="19"/>
        <v>10</v>
      </c>
      <c r="AJ262" s="36">
        <f t="shared" si="19"/>
        <v>10</v>
      </c>
      <c r="AK262" s="36">
        <f t="shared" si="19"/>
        <v>10</v>
      </c>
      <c r="AL262" s="36">
        <f t="shared" si="19"/>
        <v>10</v>
      </c>
      <c r="AM262" s="36">
        <f t="shared" si="19"/>
        <v>10</v>
      </c>
      <c r="AN262" s="36">
        <f t="shared" si="19"/>
        <v>10</v>
      </c>
      <c r="AO262" s="36">
        <f t="shared" si="19"/>
        <v>10</v>
      </c>
      <c r="AP262" s="36">
        <f t="shared" si="19"/>
        <v>10</v>
      </c>
      <c r="AQ262" s="36">
        <f t="shared" si="19"/>
        <v>10</v>
      </c>
      <c r="AR262" s="36">
        <f t="shared" si="19"/>
        <v>10</v>
      </c>
      <c r="AS262" s="36">
        <f t="shared" si="19"/>
        <v>10</v>
      </c>
      <c r="AT262" s="36">
        <f t="shared" si="19"/>
        <v>10</v>
      </c>
      <c r="AU262" s="36">
        <f t="shared" si="19"/>
        <v>10</v>
      </c>
      <c r="AV262" s="36">
        <f t="shared" si="19"/>
        <v>10</v>
      </c>
      <c r="AW262" s="36">
        <f t="shared" si="19"/>
        <v>10</v>
      </c>
      <c r="AX262" s="36">
        <f t="shared" si="19"/>
        <v>10</v>
      </c>
      <c r="AY262" s="36">
        <f t="shared" si="19"/>
        <v>10</v>
      </c>
      <c r="AZ262" s="36">
        <f t="shared" si="19"/>
        <v>10</v>
      </c>
      <c r="BA262" s="36">
        <f t="shared" si="19"/>
        <v>10</v>
      </c>
      <c r="BB262" s="36">
        <f t="shared" si="19"/>
        <v>10</v>
      </c>
      <c r="BC262" s="36">
        <f t="shared" si="19"/>
        <v>10</v>
      </c>
      <c r="BD262" s="36">
        <f t="shared" si="19"/>
        <v>10</v>
      </c>
      <c r="BE262" s="36">
        <f t="shared" si="19"/>
        <v>10</v>
      </c>
      <c r="BF262" s="36">
        <f t="shared" si="19"/>
        <v>10</v>
      </c>
      <c r="BG262" s="36">
        <f t="shared" si="19"/>
        <v>10</v>
      </c>
    </row>
    <row r="263" spans="1:59" ht="12.75">
      <c r="A263" s="31"/>
      <c r="B263" s="31"/>
      <c r="C263" s="31"/>
      <c r="D263" s="37"/>
      <c r="E263" s="1"/>
      <c r="F263" s="1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1:59" ht="12.75">
      <c r="A264" s="1"/>
      <c r="B264" s="1"/>
      <c r="C264" s="1"/>
      <c r="D264" s="39" t="s">
        <v>357</v>
      </c>
      <c r="E264" s="40"/>
      <c r="F264" s="40"/>
      <c r="G264" s="41">
        <f>AVERAGE(G254:G262)*10</f>
        <v>71.57260238585204</v>
      </c>
      <c r="H264" s="41">
        <f aca="true" t="shared" si="20" ref="H264:BG264">AVERAGE(H254:H262)*10</f>
        <v>52.471010598379976</v>
      </c>
      <c r="I264" s="41">
        <f>AVERAGE(I254:I262)*10</f>
        <v>95.55555555555556</v>
      </c>
      <c r="J264" s="41" t="e">
        <f t="shared" si="20"/>
        <v>#DIV/0!</v>
      </c>
      <c r="K264" s="41" t="e">
        <f t="shared" si="20"/>
        <v>#DIV/0!</v>
      </c>
      <c r="L264" s="41" t="e">
        <f t="shared" si="20"/>
        <v>#DIV/0!</v>
      </c>
      <c r="M264" s="41" t="e">
        <f t="shared" si="20"/>
        <v>#DIV/0!</v>
      </c>
      <c r="N264" s="41" t="e">
        <f t="shared" si="20"/>
        <v>#DIV/0!</v>
      </c>
      <c r="O264" s="41" t="e">
        <f t="shared" si="20"/>
        <v>#DIV/0!</v>
      </c>
      <c r="P264" s="41" t="e">
        <f t="shared" si="20"/>
        <v>#DIV/0!</v>
      </c>
      <c r="Q264" s="41" t="e">
        <f t="shared" si="20"/>
        <v>#DIV/0!</v>
      </c>
      <c r="R264" s="41" t="e">
        <f t="shared" si="20"/>
        <v>#DIV/0!</v>
      </c>
      <c r="S264" s="41" t="e">
        <f t="shared" si="20"/>
        <v>#DIV/0!</v>
      </c>
      <c r="T264" s="41" t="e">
        <f t="shared" si="20"/>
        <v>#DIV/0!</v>
      </c>
      <c r="U264" s="41" t="e">
        <f t="shared" si="20"/>
        <v>#DIV/0!</v>
      </c>
      <c r="V264" s="41" t="e">
        <f t="shared" si="20"/>
        <v>#DIV/0!</v>
      </c>
      <c r="W264" s="41" t="e">
        <f t="shared" si="20"/>
        <v>#DIV/0!</v>
      </c>
      <c r="X264" s="41" t="e">
        <f t="shared" si="20"/>
        <v>#DIV/0!</v>
      </c>
      <c r="Y264" s="41" t="e">
        <f t="shared" si="20"/>
        <v>#DIV/0!</v>
      </c>
      <c r="Z264" s="41" t="e">
        <f t="shared" si="20"/>
        <v>#DIV/0!</v>
      </c>
      <c r="AA264" s="41" t="e">
        <f t="shared" si="20"/>
        <v>#DIV/0!</v>
      </c>
      <c r="AB264" s="41" t="e">
        <f t="shared" si="20"/>
        <v>#DIV/0!</v>
      </c>
      <c r="AC264" s="41" t="e">
        <f t="shared" si="20"/>
        <v>#DIV/0!</v>
      </c>
      <c r="AD264" s="41" t="e">
        <f t="shared" si="20"/>
        <v>#DIV/0!</v>
      </c>
      <c r="AE264" s="41" t="e">
        <f t="shared" si="20"/>
        <v>#DIV/0!</v>
      </c>
      <c r="AF264" s="41" t="e">
        <f t="shared" si="20"/>
        <v>#DIV/0!</v>
      </c>
      <c r="AG264" s="41" t="e">
        <f t="shared" si="20"/>
        <v>#DIV/0!</v>
      </c>
      <c r="AH264" s="41" t="e">
        <f t="shared" si="20"/>
        <v>#DIV/0!</v>
      </c>
      <c r="AI264" s="41" t="e">
        <f t="shared" si="20"/>
        <v>#DIV/0!</v>
      </c>
      <c r="AJ264" s="41" t="e">
        <f t="shared" si="20"/>
        <v>#DIV/0!</v>
      </c>
      <c r="AK264" s="41" t="e">
        <f t="shared" si="20"/>
        <v>#DIV/0!</v>
      </c>
      <c r="AL264" s="41" t="e">
        <f t="shared" si="20"/>
        <v>#DIV/0!</v>
      </c>
      <c r="AM264" s="41" t="e">
        <f t="shared" si="20"/>
        <v>#DIV/0!</v>
      </c>
      <c r="AN264" s="41" t="e">
        <f t="shared" si="20"/>
        <v>#DIV/0!</v>
      </c>
      <c r="AO264" s="41" t="e">
        <f t="shared" si="20"/>
        <v>#DIV/0!</v>
      </c>
      <c r="AP264" s="41" t="e">
        <f t="shared" si="20"/>
        <v>#DIV/0!</v>
      </c>
      <c r="AQ264" s="41" t="e">
        <f t="shared" si="20"/>
        <v>#DIV/0!</v>
      </c>
      <c r="AR264" s="41" t="e">
        <f t="shared" si="20"/>
        <v>#DIV/0!</v>
      </c>
      <c r="AS264" s="41" t="e">
        <f t="shared" si="20"/>
        <v>#DIV/0!</v>
      </c>
      <c r="AT264" s="41" t="e">
        <f t="shared" si="20"/>
        <v>#DIV/0!</v>
      </c>
      <c r="AU264" s="41" t="e">
        <f t="shared" si="20"/>
        <v>#DIV/0!</v>
      </c>
      <c r="AV264" s="41" t="e">
        <f t="shared" si="20"/>
        <v>#DIV/0!</v>
      </c>
      <c r="AW264" s="41" t="e">
        <f t="shared" si="20"/>
        <v>#DIV/0!</v>
      </c>
      <c r="AX264" s="41" t="e">
        <f t="shared" si="20"/>
        <v>#DIV/0!</v>
      </c>
      <c r="AY264" s="41" t="e">
        <f t="shared" si="20"/>
        <v>#DIV/0!</v>
      </c>
      <c r="AZ264" s="41" t="e">
        <f t="shared" si="20"/>
        <v>#DIV/0!</v>
      </c>
      <c r="BA264" s="41" t="e">
        <f t="shared" si="20"/>
        <v>#DIV/0!</v>
      </c>
      <c r="BB264" s="41" t="e">
        <f t="shared" si="20"/>
        <v>#DIV/0!</v>
      </c>
      <c r="BC264" s="41" t="e">
        <f t="shared" si="20"/>
        <v>#DIV/0!</v>
      </c>
      <c r="BD264" s="41" t="e">
        <f t="shared" si="20"/>
        <v>#DIV/0!</v>
      </c>
      <c r="BE264" s="41" t="e">
        <f t="shared" si="20"/>
        <v>#DIV/0!</v>
      </c>
      <c r="BF264" s="41" t="e">
        <f t="shared" si="20"/>
        <v>#DIV/0!</v>
      </c>
      <c r="BG264" s="41" t="e">
        <f t="shared" si="20"/>
        <v>#DIV/0!</v>
      </c>
    </row>
    <row r="265" spans="1:59" ht="12.75">
      <c r="A265" s="1"/>
      <c r="B265" s="1"/>
      <c r="C265" s="1"/>
      <c r="D265" s="4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3.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2.75">
      <c r="A268" s="1"/>
      <c r="B268" s="1"/>
      <c r="C268" s="43" t="s">
        <v>358</v>
      </c>
      <c r="D268" s="44"/>
      <c r="E268" s="44"/>
      <c r="F268" s="44"/>
      <c r="G268" s="4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2.75">
      <c r="A269" s="1"/>
      <c r="B269" s="1"/>
      <c r="C269" s="46"/>
      <c r="D269" s="47" t="s">
        <v>347</v>
      </c>
      <c r="E269" s="47"/>
      <c r="F269" s="48" t="s">
        <v>359</v>
      </c>
      <c r="G269" s="49">
        <v>35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2.75">
      <c r="A270" s="1"/>
      <c r="B270" s="1"/>
      <c r="C270" s="46"/>
      <c r="D270" s="47"/>
      <c r="E270" s="47"/>
      <c r="F270" s="48" t="s">
        <v>360</v>
      </c>
      <c r="G270" s="49">
        <v>19.1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2.75">
      <c r="A271" s="1"/>
      <c r="B271" s="1"/>
      <c r="C271" s="46"/>
      <c r="D271" s="47"/>
      <c r="E271" s="47"/>
      <c r="F271" s="48"/>
      <c r="G271" s="4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2.75">
      <c r="A272" s="1"/>
      <c r="B272" s="1"/>
      <c r="C272" s="46"/>
      <c r="D272" s="47" t="s">
        <v>348</v>
      </c>
      <c r="E272" s="47"/>
      <c r="F272" s="48" t="s">
        <v>359</v>
      </c>
      <c r="G272" s="49">
        <v>8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2.75">
      <c r="A273" s="1"/>
      <c r="B273" s="1"/>
      <c r="C273" s="46"/>
      <c r="D273" s="47"/>
      <c r="E273" s="47"/>
      <c r="F273" s="48" t="s">
        <v>360</v>
      </c>
      <c r="G273" s="49">
        <v>3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2.75">
      <c r="A274" s="1"/>
      <c r="B274" s="1"/>
      <c r="C274" s="46"/>
      <c r="D274" s="47"/>
      <c r="E274" s="47"/>
      <c r="F274" s="48"/>
      <c r="G274" s="4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2.75">
      <c r="A275" s="1"/>
      <c r="B275" s="1"/>
      <c r="C275" s="46"/>
      <c r="D275" s="47" t="s">
        <v>349</v>
      </c>
      <c r="E275" s="47"/>
      <c r="F275" s="48" t="s">
        <v>359</v>
      </c>
      <c r="G275" s="49">
        <v>6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2.75">
      <c r="A276" s="1"/>
      <c r="B276" s="1"/>
      <c r="C276" s="46"/>
      <c r="D276" s="47"/>
      <c r="E276" s="47"/>
      <c r="F276" s="48" t="s">
        <v>360</v>
      </c>
      <c r="G276" s="49">
        <v>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2.75">
      <c r="A277" s="1"/>
      <c r="B277" s="1"/>
      <c r="C277" s="46"/>
      <c r="D277" s="47"/>
      <c r="E277" s="47"/>
      <c r="F277" s="48"/>
      <c r="G277" s="4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2.75">
      <c r="A278" s="1"/>
      <c r="B278" s="1"/>
      <c r="C278" s="46"/>
      <c r="D278" s="47" t="s">
        <v>350</v>
      </c>
      <c r="E278" s="47"/>
      <c r="F278" s="48" t="s">
        <v>359</v>
      </c>
      <c r="G278" s="49">
        <v>6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2.75">
      <c r="A279" s="1"/>
      <c r="B279" s="1"/>
      <c r="C279" s="46"/>
      <c r="D279" s="47"/>
      <c r="E279" s="47"/>
      <c r="F279" s="48" t="s">
        <v>360</v>
      </c>
      <c r="G279" s="49">
        <v>2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2.75">
      <c r="A280" s="1"/>
      <c r="B280" s="1"/>
      <c r="C280" s="46"/>
      <c r="D280" s="47"/>
      <c r="E280" s="47"/>
      <c r="F280" s="48"/>
      <c r="G280" s="4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2.75">
      <c r="A281" s="1"/>
      <c r="B281" s="1"/>
      <c r="C281" s="46"/>
      <c r="D281" s="47" t="s">
        <v>351</v>
      </c>
      <c r="E281" s="47"/>
      <c r="F281" s="48" t="s">
        <v>359</v>
      </c>
      <c r="G281" s="49">
        <v>6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2.75">
      <c r="A282" s="1"/>
      <c r="B282" s="1"/>
      <c r="C282" s="46"/>
      <c r="D282" s="47"/>
      <c r="E282" s="47"/>
      <c r="F282" s="48" t="s">
        <v>360</v>
      </c>
      <c r="G282" s="49">
        <v>1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2.75">
      <c r="A283" s="1"/>
      <c r="B283" s="1"/>
      <c r="C283" s="46"/>
      <c r="D283" s="47"/>
      <c r="E283" s="47"/>
      <c r="F283" s="48"/>
      <c r="G283" s="4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2.75">
      <c r="A284" s="1"/>
      <c r="B284" s="1"/>
      <c r="C284" s="46"/>
      <c r="D284" s="47" t="s">
        <v>352</v>
      </c>
      <c r="E284" s="47"/>
      <c r="F284" s="48" t="s">
        <v>359</v>
      </c>
      <c r="G284" s="50">
        <v>10.727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2.75">
      <c r="A285" s="1"/>
      <c r="B285" s="1"/>
      <c r="C285" s="46"/>
      <c r="D285" s="47"/>
      <c r="E285" s="47"/>
      <c r="F285" s="48" t="s">
        <v>360</v>
      </c>
      <c r="G285" s="51">
        <v>26.593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2.75">
      <c r="A286" s="1"/>
      <c r="B286" s="1"/>
      <c r="C286" s="46"/>
      <c r="D286" s="47"/>
      <c r="E286" s="47"/>
      <c r="F286" s="48"/>
      <c r="G286" s="5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2.75">
      <c r="A287" s="1"/>
      <c r="B287" s="1"/>
      <c r="C287" s="46"/>
      <c r="D287" s="47" t="s">
        <v>353</v>
      </c>
      <c r="E287" s="47"/>
      <c r="F287" s="48" t="s">
        <v>359</v>
      </c>
      <c r="G287" s="51">
        <v>2.6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2.75">
      <c r="A288" s="1"/>
      <c r="B288" s="1"/>
      <c r="C288" s="46"/>
      <c r="D288" s="47"/>
      <c r="E288" s="47"/>
      <c r="F288" s="48" t="s">
        <v>360</v>
      </c>
      <c r="G288" s="52">
        <v>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2.75">
      <c r="A289" s="1"/>
      <c r="B289" s="1"/>
      <c r="C289" s="46"/>
      <c r="D289" s="47"/>
      <c r="E289" s="47"/>
      <c r="F289" s="48"/>
      <c r="G289" s="5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2.75">
      <c r="A290" s="1"/>
      <c r="B290" s="1"/>
      <c r="C290" s="46"/>
      <c r="D290" s="47" t="s">
        <v>354</v>
      </c>
      <c r="E290" s="47"/>
      <c r="F290" s="48" t="s">
        <v>359</v>
      </c>
      <c r="G290" s="51">
        <v>55.5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2.75">
      <c r="A291" s="1"/>
      <c r="B291" s="1"/>
      <c r="C291" s="46"/>
      <c r="D291" s="47"/>
      <c r="E291" s="47"/>
      <c r="F291" s="48" t="s">
        <v>360</v>
      </c>
      <c r="G291" s="51">
        <v>81.48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2.75">
      <c r="A292" s="1"/>
      <c r="B292" s="1"/>
      <c r="C292" s="46"/>
      <c r="D292" s="47"/>
      <c r="E292" s="47"/>
      <c r="F292" s="48"/>
      <c r="G292" s="4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2.75">
      <c r="A293" s="1"/>
      <c r="B293" s="1"/>
      <c r="C293" s="46"/>
      <c r="D293" s="47" t="s">
        <v>355</v>
      </c>
      <c r="E293" s="47"/>
      <c r="F293" s="48" t="s">
        <v>359</v>
      </c>
      <c r="G293" s="49">
        <v>3.9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3.5" thickBot="1">
      <c r="A294" s="1"/>
      <c r="B294" s="1"/>
      <c r="C294" s="53"/>
      <c r="D294" s="54"/>
      <c r="E294" s="54"/>
      <c r="F294" s="55" t="s">
        <v>360</v>
      </c>
      <c r="G294" s="56">
        <v>5.49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1"/>
  <sheetViews>
    <sheetView workbookViewId="0" topLeftCell="A1">
      <selection activeCell="A1" sqref="A1:C1"/>
    </sheetView>
  </sheetViews>
  <sheetFormatPr defaultColWidth="9.140625" defaultRowHeight="12.75"/>
  <cols>
    <col min="1" max="3" width="15.7109375" style="0" customWidth="1"/>
    <col min="4" max="4" width="25.7109375" style="0" customWidth="1"/>
    <col min="5" max="5" width="10.7109375" style="0" customWidth="1"/>
    <col min="6" max="6" width="10.57421875" style="0" customWidth="1"/>
    <col min="7" max="7" width="9.8515625" style="0" bestFit="1" customWidth="1"/>
    <col min="8" max="8" width="11.57421875" style="0" bestFit="1" customWidth="1"/>
    <col min="9" max="9" width="9.7109375" style="0" bestFit="1" customWidth="1"/>
    <col min="10" max="39" width="9.28125" style="0" bestFit="1" customWidth="1"/>
    <col min="40" max="40" width="9.57421875" style="0" bestFit="1" customWidth="1"/>
    <col min="41" max="56" width="9.28125" style="0" bestFit="1" customWidth="1"/>
  </cols>
  <sheetData>
    <row r="1" spans="1:56" ht="12.75">
      <c r="A1" s="94" t="s">
        <v>361</v>
      </c>
      <c r="B1" s="95"/>
      <c r="C1" s="96"/>
      <c r="D1" s="57"/>
      <c r="E1" s="58"/>
      <c r="F1" s="59" t="s">
        <v>1</v>
      </c>
      <c r="G1" s="4" t="s">
        <v>2</v>
      </c>
      <c r="H1" s="4" t="s">
        <v>3</v>
      </c>
      <c r="I1" s="4" t="s">
        <v>4</v>
      </c>
      <c r="J1" s="60" t="s">
        <v>5</v>
      </c>
      <c r="K1" s="60" t="s">
        <v>5</v>
      </c>
      <c r="L1" s="60" t="s">
        <v>5</v>
      </c>
      <c r="M1" s="60" t="s">
        <v>5</v>
      </c>
      <c r="N1" s="60" t="s">
        <v>5</v>
      </c>
      <c r="O1" s="60" t="s">
        <v>5</v>
      </c>
      <c r="P1" s="60" t="s">
        <v>5</v>
      </c>
      <c r="Q1" s="60" t="s">
        <v>5</v>
      </c>
      <c r="R1" s="60" t="s">
        <v>5</v>
      </c>
      <c r="S1" s="60" t="s">
        <v>5</v>
      </c>
      <c r="T1" s="60" t="s">
        <v>5</v>
      </c>
      <c r="U1" s="60" t="s">
        <v>5</v>
      </c>
      <c r="V1" s="60" t="s">
        <v>5</v>
      </c>
      <c r="W1" s="60" t="s">
        <v>5</v>
      </c>
      <c r="X1" s="60" t="s">
        <v>5</v>
      </c>
      <c r="Y1" s="60" t="s">
        <v>5</v>
      </c>
      <c r="Z1" s="60" t="s">
        <v>5</v>
      </c>
      <c r="AA1" s="60" t="s">
        <v>5</v>
      </c>
      <c r="AB1" s="60" t="s">
        <v>5</v>
      </c>
      <c r="AC1" s="60" t="s">
        <v>5</v>
      </c>
      <c r="AD1" s="60" t="s">
        <v>5</v>
      </c>
      <c r="AE1" s="60" t="s">
        <v>5</v>
      </c>
      <c r="AF1" s="60" t="s">
        <v>5</v>
      </c>
      <c r="AG1" s="60" t="s">
        <v>5</v>
      </c>
      <c r="AH1" s="60" t="s">
        <v>5</v>
      </c>
      <c r="AI1" s="60" t="s">
        <v>5</v>
      </c>
      <c r="AJ1" s="60" t="s">
        <v>5</v>
      </c>
      <c r="AK1" s="60" t="s">
        <v>5</v>
      </c>
      <c r="AL1" s="60" t="s">
        <v>5</v>
      </c>
      <c r="AM1" s="60" t="s">
        <v>5</v>
      </c>
      <c r="AN1" s="60" t="s">
        <v>5</v>
      </c>
      <c r="AO1" s="60" t="s">
        <v>5</v>
      </c>
      <c r="AP1" s="60" t="s">
        <v>5</v>
      </c>
      <c r="AQ1" s="60" t="s">
        <v>5</v>
      </c>
      <c r="AR1" s="60" t="s">
        <v>5</v>
      </c>
      <c r="AS1" s="60" t="s">
        <v>5</v>
      </c>
      <c r="AT1" s="60" t="s">
        <v>5</v>
      </c>
      <c r="AU1" s="60" t="s">
        <v>5</v>
      </c>
      <c r="AV1" s="60" t="s">
        <v>5</v>
      </c>
      <c r="AW1" s="60" t="s">
        <v>5</v>
      </c>
      <c r="AX1" s="60" t="s">
        <v>5</v>
      </c>
      <c r="AY1" s="60" t="s">
        <v>5</v>
      </c>
      <c r="AZ1" s="60" t="s">
        <v>5</v>
      </c>
      <c r="BA1" s="60" t="s">
        <v>5</v>
      </c>
      <c r="BB1" s="60" t="s">
        <v>5</v>
      </c>
      <c r="BC1" s="60" t="s">
        <v>5</v>
      </c>
      <c r="BD1" s="61" t="s">
        <v>5</v>
      </c>
    </row>
    <row r="2" spans="1:56" ht="12.75">
      <c r="A2" s="5" t="s">
        <v>362</v>
      </c>
      <c r="B2" s="6" t="s">
        <v>7</v>
      </c>
      <c r="C2" s="7"/>
      <c r="D2" s="57"/>
      <c r="E2" s="58"/>
      <c r="F2" s="59" t="s">
        <v>8</v>
      </c>
      <c r="G2" s="8">
        <v>1999</v>
      </c>
      <c r="H2" s="8">
        <v>2001</v>
      </c>
      <c r="I2" s="8">
        <v>2005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</row>
    <row r="3" spans="1:56" ht="12.75">
      <c r="A3" s="5" t="s">
        <v>363</v>
      </c>
      <c r="B3" s="6" t="s">
        <v>10</v>
      </c>
      <c r="C3" s="7"/>
      <c r="D3" s="57"/>
      <c r="E3" s="57"/>
      <c r="F3" s="57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pans="1:56" ht="12.75">
      <c r="A4" s="9" t="s">
        <v>364</v>
      </c>
      <c r="B4" s="10" t="s">
        <v>12</v>
      </c>
      <c r="C4" s="11"/>
      <c r="D4" s="57"/>
      <c r="E4" s="57"/>
      <c r="F4" s="57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ht="12.75">
      <c r="A5" s="12" t="s">
        <v>365</v>
      </c>
      <c r="B5" s="13" t="s">
        <v>14</v>
      </c>
      <c r="C5" s="14"/>
      <c r="D5" s="62"/>
      <c r="E5" s="62"/>
      <c r="F5" s="62" t="s">
        <v>366</v>
      </c>
      <c r="G5" s="16">
        <f>G407</f>
        <v>77.6206881319478</v>
      </c>
      <c r="H5" s="16">
        <f aca="true" t="shared" si="0" ref="H5:BD5">H407</f>
        <v>55.819666963903664</v>
      </c>
      <c r="I5" s="16">
        <f t="shared" si="0"/>
        <v>95.34782608695652</v>
      </c>
      <c r="J5" s="16" t="e">
        <f t="shared" si="0"/>
        <v>#DIV/0!</v>
      </c>
      <c r="K5" s="16" t="e">
        <f t="shared" si="0"/>
        <v>#DIV/0!</v>
      </c>
      <c r="L5" s="16" t="e">
        <f t="shared" si="0"/>
        <v>#DIV/0!</v>
      </c>
      <c r="M5" s="16" t="e">
        <f t="shared" si="0"/>
        <v>#DIV/0!</v>
      </c>
      <c r="N5" s="16" t="e">
        <f t="shared" si="0"/>
        <v>#DIV/0!</v>
      </c>
      <c r="O5" s="16" t="e">
        <f t="shared" si="0"/>
        <v>#DIV/0!</v>
      </c>
      <c r="P5" s="16" t="e">
        <f t="shared" si="0"/>
        <v>#DIV/0!</v>
      </c>
      <c r="Q5" s="16" t="e">
        <f t="shared" si="0"/>
        <v>#DIV/0!</v>
      </c>
      <c r="R5" s="16" t="e">
        <f t="shared" si="0"/>
        <v>#DIV/0!</v>
      </c>
      <c r="S5" s="16" t="e">
        <f t="shared" si="0"/>
        <v>#DIV/0!</v>
      </c>
      <c r="T5" s="16" t="e">
        <f t="shared" si="0"/>
        <v>#DIV/0!</v>
      </c>
      <c r="U5" s="16" t="e">
        <f t="shared" si="0"/>
        <v>#DIV/0!</v>
      </c>
      <c r="V5" s="16" t="e">
        <f t="shared" si="0"/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  <c r="AK5" s="16" t="e">
        <f t="shared" si="0"/>
        <v>#DIV/0!</v>
      </c>
      <c r="AL5" s="16" t="e">
        <f t="shared" si="0"/>
        <v>#DIV/0!</v>
      </c>
      <c r="AM5" s="16" t="e">
        <f t="shared" si="0"/>
        <v>#DIV/0!</v>
      </c>
      <c r="AN5" s="16" t="e">
        <f t="shared" si="0"/>
        <v>#DIV/0!</v>
      </c>
      <c r="AO5" s="16" t="e">
        <f t="shared" si="0"/>
        <v>#DIV/0!</v>
      </c>
      <c r="AP5" s="16" t="e">
        <f t="shared" si="0"/>
        <v>#DIV/0!</v>
      </c>
      <c r="AQ5" s="16" t="e">
        <f t="shared" si="0"/>
        <v>#DIV/0!</v>
      </c>
      <c r="AR5" s="16" t="e">
        <f t="shared" si="0"/>
        <v>#DIV/0!</v>
      </c>
      <c r="AS5" s="16" t="e">
        <f t="shared" si="0"/>
        <v>#DIV/0!</v>
      </c>
      <c r="AT5" s="16" t="e">
        <f t="shared" si="0"/>
        <v>#DIV/0!</v>
      </c>
      <c r="AU5" s="16" t="e">
        <f t="shared" si="0"/>
        <v>#DIV/0!</v>
      </c>
      <c r="AV5" s="16" t="e">
        <f t="shared" si="0"/>
        <v>#DIV/0!</v>
      </c>
      <c r="AW5" s="16" t="e">
        <f t="shared" si="0"/>
        <v>#DIV/0!</v>
      </c>
      <c r="AX5" s="16" t="e">
        <f t="shared" si="0"/>
        <v>#DIV/0!</v>
      </c>
      <c r="AY5" s="16" t="e">
        <f t="shared" si="0"/>
        <v>#DIV/0!</v>
      </c>
      <c r="AZ5" s="16" t="e">
        <f t="shared" si="0"/>
        <v>#DIV/0!</v>
      </c>
      <c r="BA5" s="16" t="e">
        <f t="shared" si="0"/>
        <v>#DIV/0!</v>
      </c>
      <c r="BB5" s="16" t="e">
        <f t="shared" si="0"/>
        <v>#DIV/0!</v>
      </c>
      <c r="BC5" s="16" t="e">
        <f t="shared" si="0"/>
        <v>#DIV/0!</v>
      </c>
      <c r="BD5" s="16" t="e">
        <f t="shared" si="0"/>
        <v>#DIV/0!</v>
      </c>
    </row>
    <row r="6" spans="1:56" ht="13.5" thickBot="1">
      <c r="A6" s="17" t="s">
        <v>367</v>
      </c>
      <c r="B6" s="18" t="s">
        <v>17</v>
      </c>
      <c r="C6" s="19"/>
      <c r="D6" s="57"/>
      <c r="E6" s="57"/>
      <c r="F6" s="57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</row>
    <row r="7" spans="1:56" ht="12.75">
      <c r="A7" s="57"/>
      <c r="B7" s="57"/>
      <c r="C7" s="57"/>
      <c r="D7" s="57"/>
      <c r="E7" s="57"/>
      <c r="F7" s="5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</row>
    <row r="8" spans="1:56" ht="12.75">
      <c r="A8" s="57"/>
      <c r="B8" s="63" t="s">
        <v>18</v>
      </c>
      <c r="C8" s="63" t="s">
        <v>19</v>
      </c>
      <c r="D8" s="63" t="s">
        <v>20</v>
      </c>
      <c r="E8" s="63" t="s">
        <v>21</v>
      </c>
      <c r="F8" s="63" t="s">
        <v>22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</row>
    <row r="9" spans="1:56" ht="12.75">
      <c r="A9" s="57"/>
      <c r="B9" s="57" t="s">
        <v>23</v>
      </c>
      <c r="C9" s="57" t="s">
        <v>24</v>
      </c>
      <c r="D9" s="57" t="s">
        <v>25</v>
      </c>
      <c r="E9" s="64">
        <v>4</v>
      </c>
      <c r="F9" s="64" t="s">
        <v>26</v>
      </c>
      <c r="G9" s="60">
        <v>0</v>
      </c>
      <c r="H9" s="60">
        <v>0</v>
      </c>
      <c r="I9" s="60">
        <v>0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spans="1:56" ht="12.75">
      <c r="A10" s="57"/>
      <c r="B10" s="57"/>
      <c r="C10" s="57" t="s">
        <v>27</v>
      </c>
      <c r="D10" s="57" t="s">
        <v>368</v>
      </c>
      <c r="E10" s="64">
        <v>3</v>
      </c>
      <c r="F10" s="64" t="s">
        <v>26</v>
      </c>
      <c r="G10" s="60">
        <v>0</v>
      </c>
      <c r="H10" s="60">
        <v>0</v>
      </c>
      <c r="I10" s="60">
        <v>0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</row>
    <row r="11" spans="1:56" ht="12.75">
      <c r="A11" s="57"/>
      <c r="B11" s="57"/>
      <c r="C11" s="57" t="s">
        <v>29</v>
      </c>
      <c r="D11" s="57" t="s">
        <v>30</v>
      </c>
      <c r="E11" s="64">
        <v>7</v>
      </c>
      <c r="F11" s="64" t="s">
        <v>26</v>
      </c>
      <c r="G11" s="60">
        <v>0</v>
      </c>
      <c r="H11" s="60">
        <v>0</v>
      </c>
      <c r="I11" s="60">
        <v>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6" ht="12.75">
      <c r="A12" s="57"/>
      <c r="B12" s="57"/>
      <c r="C12" s="57"/>
      <c r="D12" s="57" t="s">
        <v>31</v>
      </c>
      <c r="E12" s="65">
        <v>9</v>
      </c>
      <c r="F12" s="64" t="s">
        <v>26</v>
      </c>
      <c r="G12" s="60">
        <v>0</v>
      </c>
      <c r="H12" s="60">
        <v>0</v>
      </c>
      <c r="I12" s="60">
        <v>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</row>
    <row r="13" spans="1:56" ht="12.75">
      <c r="A13" s="57"/>
      <c r="B13" s="57" t="s">
        <v>32</v>
      </c>
      <c r="C13" s="57" t="s">
        <v>33</v>
      </c>
      <c r="D13" s="57" t="s">
        <v>34</v>
      </c>
      <c r="E13" s="64">
        <v>4</v>
      </c>
      <c r="F13" s="64" t="s">
        <v>35</v>
      </c>
      <c r="G13" s="60">
        <v>0</v>
      </c>
      <c r="H13" s="60">
        <v>0</v>
      </c>
      <c r="I13" s="60">
        <v>0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</row>
    <row r="14" spans="1:56" ht="12.75">
      <c r="A14" s="57"/>
      <c r="B14" s="57"/>
      <c r="C14" s="57"/>
      <c r="D14" s="57" t="s">
        <v>36</v>
      </c>
      <c r="E14" s="65">
        <v>5</v>
      </c>
      <c r="F14" s="64" t="s">
        <v>35</v>
      </c>
      <c r="G14" s="60">
        <v>51</v>
      </c>
      <c r="H14" s="60">
        <v>121</v>
      </c>
      <c r="I14" s="60">
        <v>20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</row>
    <row r="15" spans="1:56" ht="12.75">
      <c r="A15" s="57"/>
      <c r="B15" s="57"/>
      <c r="C15" s="57"/>
      <c r="D15" s="57" t="s">
        <v>37</v>
      </c>
      <c r="E15" s="64">
        <v>9</v>
      </c>
      <c r="F15" s="64" t="s">
        <v>35</v>
      </c>
      <c r="G15" s="60">
        <v>0</v>
      </c>
      <c r="H15" s="60">
        <v>0</v>
      </c>
      <c r="I15" s="60">
        <v>0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</row>
    <row r="16" spans="1:56" ht="12.75">
      <c r="A16" s="57"/>
      <c r="B16" s="57"/>
      <c r="C16" s="57"/>
      <c r="D16" s="57" t="s">
        <v>38</v>
      </c>
      <c r="E16" s="65">
        <v>2</v>
      </c>
      <c r="F16" s="64" t="s">
        <v>35</v>
      </c>
      <c r="G16" s="60">
        <v>0</v>
      </c>
      <c r="H16" s="60">
        <v>0</v>
      </c>
      <c r="I16" s="60">
        <v>0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</row>
    <row r="17" spans="1:56" ht="12.75">
      <c r="A17" s="57"/>
      <c r="B17" s="57"/>
      <c r="C17" s="57"/>
      <c r="D17" s="57" t="s">
        <v>369</v>
      </c>
      <c r="E17" s="65">
        <v>5</v>
      </c>
      <c r="F17" s="64" t="s">
        <v>35</v>
      </c>
      <c r="G17" s="60">
        <v>51</v>
      </c>
      <c r="H17" s="60">
        <v>21</v>
      </c>
      <c r="I17" s="60">
        <v>6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</row>
    <row r="18" spans="1:56" ht="12.75">
      <c r="A18" s="57"/>
      <c r="B18" s="57"/>
      <c r="C18" s="57"/>
      <c r="D18" s="57" t="s">
        <v>40</v>
      </c>
      <c r="E18" s="65">
        <v>5</v>
      </c>
      <c r="F18" s="64" t="s">
        <v>35</v>
      </c>
      <c r="G18" s="60">
        <v>0</v>
      </c>
      <c r="H18" s="60">
        <v>0</v>
      </c>
      <c r="I18" s="60">
        <v>0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</row>
    <row r="19" spans="1:56" ht="12.75">
      <c r="A19" s="57"/>
      <c r="B19" s="57"/>
      <c r="C19" s="57"/>
      <c r="D19" s="57" t="s">
        <v>41</v>
      </c>
      <c r="E19" s="64">
        <v>4</v>
      </c>
      <c r="F19" s="64" t="s">
        <v>35</v>
      </c>
      <c r="G19" s="60">
        <v>0</v>
      </c>
      <c r="H19" s="60">
        <v>0</v>
      </c>
      <c r="I19" s="60">
        <v>0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ht="12.75">
      <c r="A20" s="57"/>
      <c r="B20" s="57"/>
      <c r="C20" s="57" t="s">
        <v>42</v>
      </c>
      <c r="D20" s="57" t="s">
        <v>43</v>
      </c>
      <c r="E20" s="65">
        <v>0</v>
      </c>
      <c r="F20" s="64" t="s">
        <v>35</v>
      </c>
      <c r="G20" s="60">
        <v>1</v>
      </c>
      <c r="H20" s="60">
        <v>1</v>
      </c>
      <c r="I20" s="60">
        <v>2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</row>
    <row r="21" spans="1:56" ht="12.75">
      <c r="A21" s="57"/>
      <c r="B21" s="57"/>
      <c r="C21" s="57" t="s">
        <v>44</v>
      </c>
      <c r="D21" s="57" t="s">
        <v>45</v>
      </c>
      <c r="E21" s="64">
        <v>7</v>
      </c>
      <c r="F21" s="64" t="s">
        <v>35</v>
      </c>
      <c r="G21" s="60">
        <v>0</v>
      </c>
      <c r="H21" s="60">
        <v>0</v>
      </c>
      <c r="I21" s="60">
        <v>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</row>
    <row r="22" spans="1:56" ht="12.75">
      <c r="A22" s="57"/>
      <c r="B22" s="57"/>
      <c r="C22" s="57" t="s">
        <v>46</v>
      </c>
      <c r="D22" s="57" t="s">
        <v>47</v>
      </c>
      <c r="E22" s="65">
        <v>4</v>
      </c>
      <c r="F22" s="64" t="s">
        <v>35</v>
      </c>
      <c r="G22" s="60">
        <v>0</v>
      </c>
      <c r="H22" s="60">
        <v>2</v>
      </c>
      <c r="I22" s="60">
        <v>15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</row>
    <row r="23" spans="1:56" ht="12.75">
      <c r="A23" s="57"/>
      <c r="B23" s="57"/>
      <c r="C23" s="57"/>
      <c r="D23" s="57" t="s">
        <v>370</v>
      </c>
      <c r="E23" s="64">
        <v>4</v>
      </c>
      <c r="F23" s="64" t="s">
        <v>35</v>
      </c>
      <c r="G23" s="60">
        <v>0</v>
      </c>
      <c r="H23" s="60">
        <v>0</v>
      </c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1:56" ht="12.75">
      <c r="A24" s="57"/>
      <c r="B24" s="57"/>
      <c r="C24" s="57" t="s">
        <v>48</v>
      </c>
      <c r="D24" s="57" t="s">
        <v>49</v>
      </c>
      <c r="E24" s="65">
        <v>4</v>
      </c>
      <c r="F24" s="64" t="s">
        <v>35</v>
      </c>
      <c r="G24" s="60">
        <v>0</v>
      </c>
      <c r="H24" s="60">
        <v>0</v>
      </c>
      <c r="I24" s="60">
        <v>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</row>
    <row r="25" spans="1:56" ht="12.75">
      <c r="A25" s="57"/>
      <c r="B25" s="57"/>
      <c r="C25" s="57" t="s">
        <v>50</v>
      </c>
      <c r="D25" s="57" t="s">
        <v>51</v>
      </c>
      <c r="E25" s="65">
        <v>2</v>
      </c>
      <c r="F25" s="64" t="s">
        <v>35</v>
      </c>
      <c r="G25" s="60">
        <v>1</v>
      </c>
      <c r="H25" s="60">
        <v>11</v>
      </c>
      <c r="I25" s="60">
        <v>91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</row>
    <row r="26" spans="1:56" ht="12.75">
      <c r="A26" s="57"/>
      <c r="B26" s="57"/>
      <c r="C26" s="57"/>
      <c r="D26" s="57" t="s">
        <v>371</v>
      </c>
      <c r="E26" s="65">
        <v>2</v>
      </c>
      <c r="F26" s="64" t="s">
        <v>35</v>
      </c>
      <c r="G26" s="60">
        <v>14</v>
      </c>
      <c r="H26" s="60">
        <v>1</v>
      </c>
      <c r="I26" s="60">
        <v>15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</row>
    <row r="27" spans="1:56" ht="12.75">
      <c r="A27" s="57"/>
      <c r="B27" s="57"/>
      <c r="C27" s="57"/>
      <c r="D27" s="57" t="s">
        <v>372</v>
      </c>
      <c r="E27" s="65">
        <v>2</v>
      </c>
      <c r="F27" s="64" t="s">
        <v>35</v>
      </c>
      <c r="G27" s="60">
        <v>0</v>
      </c>
      <c r="H27" s="60">
        <v>0</v>
      </c>
      <c r="I27" s="60">
        <v>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</row>
    <row r="28" spans="1:56" ht="12.75">
      <c r="A28" s="57"/>
      <c r="B28" s="57"/>
      <c r="C28" s="57"/>
      <c r="D28" s="57" t="s">
        <v>373</v>
      </c>
      <c r="E28" s="65">
        <v>1</v>
      </c>
      <c r="F28" s="64" t="s">
        <v>35</v>
      </c>
      <c r="G28" s="60">
        <v>0</v>
      </c>
      <c r="H28" s="60">
        <v>0</v>
      </c>
      <c r="I28" s="60">
        <v>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</row>
    <row r="29" spans="1:56" ht="12.75">
      <c r="A29" s="57"/>
      <c r="B29" s="57"/>
      <c r="C29" s="57"/>
      <c r="D29" s="57" t="s">
        <v>374</v>
      </c>
      <c r="E29" s="65">
        <v>1</v>
      </c>
      <c r="F29" s="64" t="s">
        <v>35</v>
      </c>
      <c r="G29" s="60">
        <v>9</v>
      </c>
      <c r="H29" s="60">
        <v>0</v>
      </c>
      <c r="I29" s="60">
        <v>0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</row>
    <row r="30" spans="1:56" ht="12.75">
      <c r="A30" s="57"/>
      <c r="B30" s="57"/>
      <c r="C30" s="57"/>
      <c r="D30" s="57" t="s">
        <v>375</v>
      </c>
      <c r="E30" s="65">
        <v>0</v>
      </c>
      <c r="F30" s="64" t="s">
        <v>35</v>
      </c>
      <c r="G30" s="60">
        <v>24</v>
      </c>
      <c r="H30" s="60">
        <v>1</v>
      </c>
      <c r="I30" s="60">
        <v>0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</row>
    <row r="31" spans="1:56" ht="12.75">
      <c r="A31" s="57"/>
      <c r="B31" s="57"/>
      <c r="C31" s="57"/>
      <c r="D31" s="57" t="s">
        <v>376</v>
      </c>
      <c r="E31" s="65">
        <v>0</v>
      </c>
      <c r="F31" s="64" t="s">
        <v>35</v>
      </c>
      <c r="G31" s="60">
        <v>7</v>
      </c>
      <c r="H31" s="60">
        <v>3</v>
      </c>
      <c r="I31" s="60">
        <v>0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</row>
    <row r="32" spans="1:56" ht="12.75">
      <c r="A32" s="57"/>
      <c r="B32" s="57"/>
      <c r="C32" s="57"/>
      <c r="D32" s="57" t="s">
        <v>377</v>
      </c>
      <c r="E32" s="65">
        <v>0</v>
      </c>
      <c r="F32" s="64" t="s">
        <v>35</v>
      </c>
      <c r="G32" s="60">
        <v>0</v>
      </c>
      <c r="H32" s="60">
        <v>0</v>
      </c>
      <c r="I32" s="60">
        <v>5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</row>
    <row r="33" spans="1:56" ht="12.75">
      <c r="A33" s="57"/>
      <c r="B33" s="57"/>
      <c r="C33" s="57"/>
      <c r="D33" s="57" t="s">
        <v>378</v>
      </c>
      <c r="E33" s="66">
        <v>0</v>
      </c>
      <c r="F33" s="64" t="s">
        <v>35</v>
      </c>
      <c r="G33" s="60">
        <v>0</v>
      </c>
      <c r="H33" s="60">
        <v>0</v>
      </c>
      <c r="I33" s="60">
        <v>0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</row>
    <row r="34" spans="1:56" ht="12.75">
      <c r="A34" s="57"/>
      <c r="B34" s="57"/>
      <c r="C34" s="57"/>
      <c r="D34" s="57" t="s">
        <v>379</v>
      </c>
      <c r="E34" s="65">
        <v>0</v>
      </c>
      <c r="F34" s="64" t="s">
        <v>26</v>
      </c>
      <c r="G34" s="60">
        <v>7</v>
      </c>
      <c r="H34" s="60">
        <v>0</v>
      </c>
      <c r="I34" s="60">
        <v>0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</row>
    <row r="35" spans="1:56" ht="12.75">
      <c r="A35" s="57"/>
      <c r="B35" s="57"/>
      <c r="C35" s="57"/>
      <c r="D35" s="57" t="s">
        <v>380</v>
      </c>
      <c r="E35" s="64">
        <v>1</v>
      </c>
      <c r="F35" s="64" t="s">
        <v>35</v>
      </c>
      <c r="G35" s="60">
        <v>0</v>
      </c>
      <c r="H35" s="60">
        <v>0</v>
      </c>
      <c r="I35" s="60">
        <v>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</row>
    <row r="36" spans="1:56" ht="12.75">
      <c r="A36" s="57"/>
      <c r="B36" s="57"/>
      <c r="C36" s="57"/>
      <c r="D36" s="57" t="s">
        <v>381</v>
      </c>
      <c r="E36" s="65">
        <v>1</v>
      </c>
      <c r="F36" s="64" t="s">
        <v>35</v>
      </c>
      <c r="G36" s="60">
        <v>0</v>
      </c>
      <c r="H36" s="60">
        <v>0</v>
      </c>
      <c r="I36" s="60">
        <v>0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</row>
    <row r="37" spans="1:56" ht="12.75">
      <c r="A37" s="57"/>
      <c r="B37" s="57"/>
      <c r="C37" s="57"/>
      <c r="D37" s="57" t="s">
        <v>382</v>
      </c>
      <c r="E37" s="65">
        <v>7</v>
      </c>
      <c r="F37" s="64" t="s">
        <v>35</v>
      </c>
      <c r="G37" s="60">
        <v>0</v>
      </c>
      <c r="H37" s="60">
        <v>0</v>
      </c>
      <c r="I37" s="60">
        <v>0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</row>
    <row r="38" spans="1:56" ht="12.75">
      <c r="A38" s="57"/>
      <c r="B38" s="57"/>
      <c r="C38" s="57" t="s">
        <v>57</v>
      </c>
      <c r="D38" s="57" t="s">
        <v>58</v>
      </c>
      <c r="E38" s="65">
        <v>2</v>
      </c>
      <c r="F38" s="64" t="s">
        <v>59</v>
      </c>
      <c r="G38" s="60">
        <v>0</v>
      </c>
      <c r="H38" s="60">
        <v>0</v>
      </c>
      <c r="I38" s="60">
        <v>0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</row>
    <row r="39" spans="1:56" ht="12.75">
      <c r="A39" s="57"/>
      <c r="B39" s="57"/>
      <c r="C39" s="57"/>
      <c r="D39" s="57" t="s">
        <v>60</v>
      </c>
      <c r="E39" s="65">
        <v>4</v>
      </c>
      <c r="F39" s="64" t="s">
        <v>59</v>
      </c>
      <c r="G39" s="60">
        <v>3</v>
      </c>
      <c r="H39" s="60">
        <v>15</v>
      </c>
      <c r="I39" s="60">
        <v>101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</row>
    <row r="40" spans="1:56" ht="12.75">
      <c r="A40" s="57"/>
      <c r="B40" s="57"/>
      <c r="C40" s="57"/>
      <c r="D40" s="57" t="s">
        <v>61</v>
      </c>
      <c r="E40" s="65">
        <v>0</v>
      </c>
      <c r="F40" s="64" t="s">
        <v>59</v>
      </c>
      <c r="G40" s="60">
        <v>5</v>
      </c>
      <c r="H40" s="60">
        <v>2</v>
      </c>
      <c r="I40" s="60">
        <v>0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</row>
    <row r="41" spans="1:56" ht="12.75">
      <c r="A41" s="57"/>
      <c r="B41" s="57"/>
      <c r="C41" s="57"/>
      <c r="D41" s="57" t="s">
        <v>62</v>
      </c>
      <c r="E41" s="65">
        <v>3</v>
      </c>
      <c r="F41" s="64" t="s">
        <v>59</v>
      </c>
      <c r="G41" s="60">
        <v>0</v>
      </c>
      <c r="H41" s="60">
        <v>0</v>
      </c>
      <c r="I41" s="60">
        <v>0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</row>
    <row r="42" spans="1:56" ht="12.75">
      <c r="A42" s="57"/>
      <c r="B42" s="57"/>
      <c r="C42" s="57"/>
      <c r="D42" s="57" t="s">
        <v>63</v>
      </c>
      <c r="E42" s="65">
        <v>3</v>
      </c>
      <c r="F42" s="64" t="s">
        <v>59</v>
      </c>
      <c r="G42" s="60">
        <v>0</v>
      </c>
      <c r="H42" s="60">
        <v>0</v>
      </c>
      <c r="I42" s="60">
        <v>0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</row>
    <row r="43" spans="1:56" ht="12.75">
      <c r="A43" s="57"/>
      <c r="B43" s="57"/>
      <c r="C43" s="57"/>
      <c r="D43" s="57" t="s">
        <v>64</v>
      </c>
      <c r="E43" s="65">
        <v>0</v>
      </c>
      <c r="F43" s="64" t="s">
        <v>59</v>
      </c>
      <c r="G43" s="60">
        <v>3</v>
      </c>
      <c r="H43" s="60">
        <v>0</v>
      </c>
      <c r="I43" s="60">
        <v>21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</row>
    <row r="44" spans="1:56" ht="12.75">
      <c r="A44" s="57"/>
      <c r="B44" s="57" t="s">
        <v>65</v>
      </c>
      <c r="C44" s="57" t="s">
        <v>66</v>
      </c>
      <c r="D44" s="57" t="s">
        <v>67</v>
      </c>
      <c r="E44" s="65">
        <v>2</v>
      </c>
      <c r="F44" s="64" t="s">
        <v>68</v>
      </c>
      <c r="G44" s="60">
        <v>0</v>
      </c>
      <c r="H44" s="60">
        <v>0</v>
      </c>
      <c r="I44" s="60">
        <v>0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</row>
    <row r="45" spans="1:56" ht="12.75">
      <c r="A45" s="57"/>
      <c r="B45" s="57"/>
      <c r="C45" s="57"/>
      <c r="D45" s="57" t="s">
        <v>69</v>
      </c>
      <c r="E45" s="65">
        <v>2</v>
      </c>
      <c r="F45" s="64" t="s">
        <v>68</v>
      </c>
      <c r="G45" s="60">
        <v>0</v>
      </c>
      <c r="H45" s="60">
        <v>0</v>
      </c>
      <c r="I45" s="60">
        <v>0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</row>
    <row r="46" spans="1:56" ht="12.75">
      <c r="A46" s="57"/>
      <c r="B46" s="57"/>
      <c r="C46" s="57"/>
      <c r="D46" s="57" t="s">
        <v>383</v>
      </c>
      <c r="E46" s="65">
        <v>0</v>
      </c>
      <c r="F46" s="64" t="s">
        <v>68</v>
      </c>
      <c r="G46" s="60">
        <v>0</v>
      </c>
      <c r="H46" s="60">
        <v>0</v>
      </c>
      <c r="I46" s="60">
        <v>0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</row>
    <row r="47" spans="1:56" ht="12.75">
      <c r="A47" s="57"/>
      <c r="B47" s="57"/>
      <c r="C47" s="57"/>
      <c r="D47" s="57" t="s">
        <v>71</v>
      </c>
      <c r="E47" s="65">
        <v>2</v>
      </c>
      <c r="F47" s="64" t="s">
        <v>68</v>
      </c>
      <c r="G47" s="60">
        <v>0</v>
      </c>
      <c r="H47" s="60">
        <v>0</v>
      </c>
      <c r="I47" s="60">
        <v>2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1:56" ht="12.75">
      <c r="A48" s="57"/>
      <c r="B48" s="57"/>
      <c r="C48" s="57" t="s">
        <v>72</v>
      </c>
      <c r="D48" s="57" t="s">
        <v>72</v>
      </c>
      <c r="E48" s="64">
        <v>1</v>
      </c>
      <c r="F48" s="64" t="s">
        <v>68</v>
      </c>
      <c r="G48" s="60">
        <v>0</v>
      </c>
      <c r="H48" s="60">
        <v>0</v>
      </c>
      <c r="I48" s="60">
        <v>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</row>
    <row r="49" spans="1:56" ht="12.75">
      <c r="A49" s="57"/>
      <c r="B49" s="57"/>
      <c r="C49" s="57"/>
      <c r="D49" s="57" t="s">
        <v>384</v>
      </c>
      <c r="E49" s="65">
        <v>1</v>
      </c>
      <c r="F49" s="64" t="s">
        <v>68</v>
      </c>
      <c r="G49" s="60">
        <v>0</v>
      </c>
      <c r="H49" s="60">
        <v>0</v>
      </c>
      <c r="I49" s="60">
        <v>3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</row>
    <row r="50" spans="1:56" ht="12.75">
      <c r="A50" s="57"/>
      <c r="B50" s="57"/>
      <c r="C50" s="57" t="s">
        <v>74</v>
      </c>
      <c r="D50" s="57" t="s">
        <v>385</v>
      </c>
      <c r="E50" s="65">
        <v>0</v>
      </c>
      <c r="F50" s="64" t="s">
        <v>68</v>
      </c>
      <c r="G50" s="60">
        <v>0</v>
      </c>
      <c r="H50" s="60">
        <v>0</v>
      </c>
      <c r="I50" s="60">
        <v>0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</row>
    <row r="51" spans="1:56" ht="12.75">
      <c r="A51" s="57"/>
      <c r="B51" s="57"/>
      <c r="C51" s="57"/>
      <c r="D51" s="57" t="s">
        <v>386</v>
      </c>
      <c r="E51" s="64">
        <v>0</v>
      </c>
      <c r="F51" s="64" t="s">
        <v>68</v>
      </c>
      <c r="G51" s="60">
        <v>0</v>
      </c>
      <c r="H51" s="60">
        <v>0</v>
      </c>
      <c r="I51" s="60">
        <v>0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</row>
    <row r="52" spans="1:56" ht="12.75">
      <c r="A52" s="57"/>
      <c r="B52" s="57"/>
      <c r="C52" s="57"/>
      <c r="D52" s="57" t="s">
        <v>77</v>
      </c>
      <c r="E52" s="64">
        <v>0</v>
      </c>
      <c r="F52" s="64" t="s">
        <v>68</v>
      </c>
      <c r="G52" s="60">
        <v>0</v>
      </c>
      <c r="H52" s="60">
        <v>0</v>
      </c>
      <c r="I52" s="60">
        <v>0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</row>
    <row r="53" spans="1:56" ht="12.75">
      <c r="A53" s="57"/>
      <c r="B53" s="57"/>
      <c r="C53" s="57" t="s">
        <v>78</v>
      </c>
      <c r="D53" s="57" t="s">
        <v>79</v>
      </c>
      <c r="E53" s="64">
        <v>1</v>
      </c>
      <c r="F53" s="64" t="s">
        <v>26</v>
      </c>
      <c r="G53" s="60">
        <v>0</v>
      </c>
      <c r="H53" s="60">
        <v>0</v>
      </c>
      <c r="I53" s="60">
        <v>0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</row>
    <row r="54" spans="1:56" ht="12.75">
      <c r="A54" s="57"/>
      <c r="B54" s="57"/>
      <c r="C54" s="57"/>
      <c r="D54" s="57" t="s">
        <v>80</v>
      </c>
      <c r="E54" s="65">
        <v>0</v>
      </c>
      <c r="F54" s="64" t="s">
        <v>26</v>
      </c>
      <c r="G54" s="60">
        <v>0</v>
      </c>
      <c r="H54" s="60">
        <v>0</v>
      </c>
      <c r="I54" s="60">
        <v>0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</row>
    <row r="55" spans="1:56" ht="12.75">
      <c r="A55" s="57"/>
      <c r="B55" s="57"/>
      <c r="C55" s="57"/>
      <c r="D55" s="57" t="s">
        <v>81</v>
      </c>
      <c r="E55" s="64">
        <v>1</v>
      </c>
      <c r="F55" s="64" t="s">
        <v>26</v>
      </c>
      <c r="G55" s="60">
        <v>0</v>
      </c>
      <c r="H55" s="60">
        <v>0</v>
      </c>
      <c r="I55" s="60">
        <v>0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</row>
    <row r="56" spans="1:56" ht="12.75">
      <c r="A56" s="57"/>
      <c r="B56" s="57"/>
      <c r="C56" s="57"/>
      <c r="D56" s="57" t="s">
        <v>82</v>
      </c>
      <c r="E56" s="65">
        <v>1</v>
      </c>
      <c r="F56" s="64" t="s">
        <v>26</v>
      </c>
      <c r="G56" s="60">
        <v>5</v>
      </c>
      <c r="H56" s="60">
        <v>2</v>
      </c>
      <c r="I56" s="60">
        <v>0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</row>
    <row r="57" spans="1:56" ht="12.75">
      <c r="A57" s="57"/>
      <c r="B57" s="57"/>
      <c r="C57" s="57"/>
      <c r="D57" s="57" t="s">
        <v>83</v>
      </c>
      <c r="E57" s="65">
        <v>1</v>
      </c>
      <c r="F57" s="64" t="s">
        <v>26</v>
      </c>
      <c r="G57" s="60">
        <v>9</v>
      </c>
      <c r="H57" s="60">
        <v>0</v>
      </c>
      <c r="I57" s="60">
        <v>16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</row>
    <row r="58" spans="1:56" ht="12.75">
      <c r="A58" s="57"/>
      <c r="B58" s="57"/>
      <c r="C58" s="57" t="s">
        <v>84</v>
      </c>
      <c r="D58" s="57" t="s">
        <v>85</v>
      </c>
      <c r="E58" s="64">
        <v>1</v>
      </c>
      <c r="F58" s="64" t="s">
        <v>68</v>
      </c>
      <c r="G58" s="60">
        <v>0</v>
      </c>
      <c r="H58" s="60">
        <v>0</v>
      </c>
      <c r="I58" s="60">
        <v>0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</row>
    <row r="59" spans="1:56" ht="12.75">
      <c r="A59" s="57"/>
      <c r="B59" s="57"/>
      <c r="C59" s="57"/>
      <c r="D59" s="57" t="s">
        <v>86</v>
      </c>
      <c r="E59" s="65">
        <v>1</v>
      </c>
      <c r="F59" s="64" t="s">
        <v>68</v>
      </c>
      <c r="G59" s="60">
        <v>0</v>
      </c>
      <c r="H59" s="60">
        <v>0</v>
      </c>
      <c r="I59" s="60">
        <v>0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</row>
    <row r="60" spans="1:56" ht="12.75">
      <c r="A60" s="57"/>
      <c r="B60" s="57"/>
      <c r="C60" s="57" t="s">
        <v>87</v>
      </c>
      <c r="D60" s="57" t="s">
        <v>88</v>
      </c>
      <c r="E60" s="65">
        <v>2</v>
      </c>
      <c r="F60" s="64" t="s">
        <v>26</v>
      </c>
      <c r="G60" s="60">
        <v>0</v>
      </c>
      <c r="H60" s="60">
        <v>0</v>
      </c>
      <c r="I60" s="60">
        <v>4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</row>
    <row r="61" spans="1:56" ht="12.75">
      <c r="A61" s="57"/>
      <c r="B61" s="57"/>
      <c r="C61" s="57"/>
      <c r="D61" s="57" t="s">
        <v>387</v>
      </c>
      <c r="E61" s="65">
        <v>2</v>
      </c>
      <c r="F61" s="64" t="s">
        <v>26</v>
      </c>
      <c r="G61" s="60">
        <v>1</v>
      </c>
      <c r="H61" s="60">
        <v>1</v>
      </c>
      <c r="I61" s="60">
        <v>0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</row>
    <row r="62" spans="1:56" ht="12.75">
      <c r="A62" s="57"/>
      <c r="B62" s="57"/>
      <c r="C62" s="57"/>
      <c r="D62" s="57" t="s">
        <v>90</v>
      </c>
      <c r="E62" s="65">
        <v>2</v>
      </c>
      <c r="F62" s="64" t="s">
        <v>26</v>
      </c>
      <c r="G62" s="60">
        <v>0</v>
      </c>
      <c r="H62" s="60">
        <v>0</v>
      </c>
      <c r="I62" s="60">
        <v>0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</row>
    <row r="63" spans="1:56" ht="12.75">
      <c r="A63" s="57"/>
      <c r="B63" s="57"/>
      <c r="C63" s="57"/>
      <c r="D63" s="57" t="s">
        <v>91</v>
      </c>
      <c r="E63" s="65">
        <v>2</v>
      </c>
      <c r="F63" s="64" t="s">
        <v>26</v>
      </c>
      <c r="G63" s="60">
        <v>1</v>
      </c>
      <c r="H63" s="60">
        <v>3</v>
      </c>
      <c r="I63" s="60">
        <v>0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</row>
    <row r="64" spans="1:56" ht="12.75">
      <c r="A64" s="57"/>
      <c r="B64" s="57"/>
      <c r="C64" s="57"/>
      <c r="D64" s="57" t="s">
        <v>92</v>
      </c>
      <c r="E64" s="64">
        <v>2</v>
      </c>
      <c r="F64" s="64" t="s">
        <v>26</v>
      </c>
      <c r="G64" s="60">
        <v>0</v>
      </c>
      <c r="H64" s="60">
        <v>0</v>
      </c>
      <c r="I64" s="60">
        <v>0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</row>
    <row r="65" spans="1:56" ht="12.75">
      <c r="A65" s="57"/>
      <c r="B65" s="57"/>
      <c r="C65" s="57"/>
      <c r="D65" s="57" t="s">
        <v>388</v>
      </c>
      <c r="E65" s="65">
        <v>2</v>
      </c>
      <c r="F65" s="64" t="s">
        <v>26</v>
      </c>
      <c r="G65" s="60">
        <v>0</v>
      </c>
      <c r="H65" s="60">
        <v>0</v>
      </c>
      <c r="I65" s="60">
        <v>0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</row>
    <row r="66" spans="1:56" ht="12.75">
      <c r="A66" s="57"/>
      <c r="B66" s="57"/>
      <c r="C66" s="57"/>
      <c r="D66" s="57" t="s">
        <v>389</v>
      </c>
      <c r="E66" s="65">
        <v>2</v>
      </c>
      <c r="F66" s="67" t="s">
        <v>26</v>
      </c>
      <c r="G66" s="60">
        <v>0</v>
      </c>
      <c r="H66" s="60">
        <v>0</v>
      </c>
      <c r="I66" s="60">
        <v>4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</row>
    <row r="67" spans="1:56" ht="12.75">
      <c r="A67" s="57"/>
      <c r="B67" s="57"/>
      <c r="C67" s="57"/>
      <c r="D67" s="57" t="s">
        <v>95</v>
      </c>
      <c r="E67" s="65">
        <v>2</v>
      </c>
      <c r="F67" s="67" t="s">
        <v>26</v>
      </c>
      <c r="G67" s="60">
        <v>0</v>
      </c>
      <c r="H67" s="60">
        <v>0</v>
      </c>
      <c r="I67" s="60">
        <v>3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</row>
    <row r="68" spans="1:56" ht="12.75">
      <c r="A68" s="57"/>
      <c r="B68" s="57"/>
      <c r="C68" s="57" t="s">
        <v>96</v>
      </c>
      <c r="D68" s="57" t="s">
        <v>97</v>
      </c>
      <c r="E68" s="65">
        <v>0</v>
      </c>
      <c r="F68" s="64" t="s">
        <v>98</v>
      </c>
      <c r="G68" s="60">
        <v>0</v>
      </c>
      <c r="H68" s="60">
        <v>0</v>
      </c>
      <c r="I68" s="60">
        <v>0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</row>
    <row r="69" spans="1:56" ht="12.75">
      <c r="A69" s="57"/>
      <c r="B69" s="57"/>
      <c r="C69" s="57"/>
      <c r="D69" s="57" t="s">
        <v>99</v>
      </c>
      <c r="E69" s="65">
        <v>0</v>
      </c>
      <c r="F69" s="64" t="s">
        <v>98</v>
      </c>
      <c r="G69" s="60">
        <v>0</v>
      </c>
      <c r="H69" s="60">
        <v>6</v>
      </c>
      <c r="I69" s="60">
        <v>0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</row>
    <row r="70" spans="1:56" ht="12.75">
      <c r="A70" s="57"/>
      <c r="B70" s="57"/>
      <c r="C70" s="57" t="s">
        <v>100</v>
      </c>
      <c r="D70" s="57" t="s">
        <v>390</v>
      </c>
      <c r="E70" s="65">
        <v>2</v>
      </c>
      <c r="F70" s="64" t="s">
        <v>26</v>
      </c>
      <c r="G70" s="60">
        <v>0</v>
      </c>
      <c r="H70" s="60">
        <v>0</v>
      </c>
      <c r="I70" s="60">
        <v>0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</row>
    <row r="71" spans="1:56" ht="12.75">
      <c r="A71" s="57"/>
      <c r="B71" s="57"/>
      <c r="C71" s="57"/>
      <c r="D71" s="57" t="s">
        <v>391</v>
      </c>
      <c r="E71" s="65">
        <v>3</v>
      </c>
      <c r="F71" s="64" t="s">
        <v>26</v>
      </c>
      <c r="G71" s="60">
        <v>0</v>
      </c>
      <c r="H71" s="60">
        <v>0</v>
      </c>
      <c r="I71" s="60">
        <v>0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</row>
    <row r="72" spans="1:56" ht="12.75">
      <c r="A72" s="57"/>
      <c r="B72" s="57"/>
      <c r="C72" s="57"/>
      <c r="D72" s="57" t="s">
        <v>392</v>
      </c>
      <c r="E72" s="65">
        <v>1</v>
      </c>
      <c r="F72" s="67" t="s">
        <v>26</v>
      </c>
      <c r="G72" s="60">
        <v>5</v>
      </c>
      <c r="H72" s="60">
        <v>1</v>
      </c>
      <c r="I72" s="60">
        <v>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</row>
    <row r="73" spans="1:56" ht="12.75">
      <c r="A73" s="57"/>
      <c r="B73" s="57"/>
      <c r="C73" s="57"/>
      <c r="D73" s="57" t="s">
        <v>393</v>
      </c>
      <c r="E73" s="65">
        <v>2</v>
      </c>
      <c r="F73" s="67" t="s">
        <v>26</v>
      </c>
      <c r="G73" s="60">
        <v>0</v>
      </c>
      <c r="H73" s="60">
        <v>0</v>
      </c>
      <c r="I73" s="60">
        <v>0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</row>
    <row r="74" spans="1:56" ht="12.75">
      <c r="A74" s="57"/>
      <c r="B74" s="57" t="s">
        <v>105</v>
      </c>
      <c r="C74" s="57" t="s">
        <v>106</v>
      </c>
      <c r="D74" s="57" t="s">
        <v>394</v>
      </c>
      <c r="E74" s="65">
        <v>1</v>
      </c>
      <c r="F74" s="64" t="s">
        <v>26</v>
      </c>
      <c r="G74" s="60">
        <v>5</v>
      </c>
      <c r="H74" s="60">
        <v>1</v>
      </c>
      <c r="I74" s="60">
        <v>7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</row>
    <row r="75" spans="1:56" ht="12.75">
      <c r="A75" s="57"/>
      <c r="B75" s="57"/>
      <c r="C75" s="57"/>
      <c r="D75" s="57" t="s">
        <v>395</v>
      </c>
      <c r="E75" s="65">
        <v>0</v>
      </c>
      <c r="F75" s="64" t="s">
        <v>26</v>
      </c>
      <c r="G75" s="60">
        <v>0</v>
      </c>
      <c r="H75" s="60">
        <v>1</v>
      </c>
      <c r="I75" s="60">
        <v>0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</row>
    <row r="76" spans="1:56" ht="12.75">
      <c r="A76" s="57"/>
      <c r="B76" s="57"/>
      <c r="C76" s="57"/>
      <c r="D76" s="57" t="s">
        <v>396</v>
      </c>
      <c r="E76" s="65">
        <v>0</v>
      </c>
      <c r="F76" s="64" t="s">
        <v>26</v>
      </c>
      <c r="G76" s="60">
        <v>0</v>
      </c>
      <c r="H76" s="60">
        <v>1</v>
      </c>
      <c r="I76" s="60">
        <v>0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</row>
    <row r="77" spans="1:56" ht="12.75">
      <c r="A77" s="57"/>
      <c r="B77" s="57"/>
      <c r="C77" s="57"/>
      <c r="D77" s="57" t="s">
        <v>397</v>
      </c>
      <c r="E77" s="65">
        <v>0</v>
      </c>
      <c r="F77" s="64" t="s">
        <v>26</v>
      </c>
      <c r="G77" s="60">
        <v>2</v>
      </c>
      <c r="H77" s="60">
        <v>0</v>
      </c>
      <c r="I77" s="60">
        <v>7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</row>
    <row r="78" spans="1:56" ht="12.75">
      <c r="A78" s="57"/>
      <c r="B78" s="57"/>
      <c r="C78" s="57"/>
      <c r="D78" s="57" t="s">
        <v>398</v>
      </c>
      <c r="E78" s="65">
        <v>1</v>
      </c>
      <c r="F78" s="64" t="s">
        <v>26</v>
      </c>
      <c r="G78" s="60">
        <v>1</v>
      </c>
      <c r="H78" s="60">
        <v>0</v>
      </c>
      <c r="I78" s="60">
        <v>0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</row>
    <row r="79" spans="1:56" ht="12.75">
      <c r="A79" s="57"/>
      <c r="B79" s="57"/>
      <c r="C79" s="57"/>
      <c r="D79" s="57" t="s">
        <v>399</v>
      </c>
      <c r="E79" s="65">
        <v>2</v>
      </c>
      <c r="F79" s="64" t="s">
        <v>26</v>
      </c>
      <c r="G79" s="60">
        <v>0</v>
      </c>
      <c r="H79" s="60">
        <v>0</v>
      </c>
      <c r="I79" s="60">
        <v>0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</row>
    <row r="80" spans="1:56" ht="12.75">
      <c r="A80" s="57"/>
      <c r="B80" s="57"/>
      <c r="C80" s="57"/>
      <c r="D80" s="57" t="s">
        <v>400</v>
      </c>
      <c r="E80" s="65">
        <v>1</v>
      </c>
      <c r="F80" s="64" t="s">
        <v>26</v>
      </c>
      <c r="G80" s="60">
        <v>0</v>
      </c>
      <c r="H80" s="60">
        <v>0</v>
      </c>
      <c r="I80" s="60">
        <v>0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</row>
    <row r="81" spans="1:56" ht="12.75">
      <c r="A81" s="57"/>
      <c r="B81" s="57"/>
      <c r="C81" s="57"/>
      <c r="D81" s="57" t="s">
        <v>401</v>
      </c>
      <c r="E81" s="66">
        <v>0</v>
      </c>
      <c r="F81" s="64" t="s">
        <v>26</v>
      </c>
      <c r="G81" s="60">
        <v>0</v>
      </c>
      <c r="H81" s="60">
        <v>0</v>
      </c>
      <c r="I81" s="60">
        <v>0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</row>
    <row r="82" spans="1:56" ht="12.75">
      <c r="A82" s="57"/>
      <c r="B82" s="57"/>
      <c r="C82" s="57"/>
      <c r="D82" s="57" t="s">
        <v>402</v>
      </c>
      <c r="E82" s="64">
        <v>0</v>
      </c>
      <c r="F82" s="64" t="s">
        <v>26</v>
      </c>
      <c r="G82" s="60">
        <v>0</v>
      </c>
      <c r="H82" s="60">
        <v>0</v>
      </c>
      <c r="I82" s="60">
        <v>0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</row>
    <row r="83" spans="1:56" ht="12.75">
      <c r="A83" s="57"/>
      <c r="B83" s="57"/>
      <c r="C83" s="57"/>
      <c r="D83" s="57" t="s">
        <v>403</v>
      </c>
      <c r="E83" s="65">
        <v>0</v>
      </c>
      <c r="F83" s="64" t="s">
        <v>26</v>
      </c>
      <c r="G83" s="60">
        <v>0</v>
      </c>
      <c r="H83" s="60">
        <v>0</v>
      </c>
      <c r="I83" s="60">
        <v>0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</row>
    <row r="84" spans="1:56" ht="12.75">
      <c r="A84" s="57"/>
      <c r="B84" s="57"/>
      <c r="C84" s="57"/>
      <c r="D84" s="57" t="s">
        <v>404</v>
      </c>
      <c r="E84" s="64">
        <v>0</v>
      </c>
      <c r="F84" s="64" t="s">
        <v>26</v>
      </c>
      <c r="G84" s="60">
        <v>0</v>
      </c>
      <c r="H84" s="60">
        <v>0</v>
      </c>
      <c r="I84" s="60">
        <v>0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</row>
    <row r="85" spans="1:56" ht="12.75">
      <c r="A85" s="57"/>
      <c r="B85" s="57"/>
      <c r="C85" s="57"/>
      <c r="D85" s="57" t="s">
        <v>405</v>
      </c>
      <c r="E85" s="66">
        <v>0</v>
      </c>
      <c r="F85" s="64" t="s">
        <v>26</v>
      </c>
      <c r="G85" s="60">
        <v>0</v>
      </c>
      <c r="H85" s="60">
        <v>0</v>
      </c>
      <c r="I85" s="60">
        <v>0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</row>
    <row r="86" spans="1:56" ht="12.75">
      <c r="A86" s="57"/>
      <c r="B86" s="57"/>
      <c r="C86" s="57"/>
      <c r="D86" s="57" t="s">
        <v>406</v>
      </c>
      <c r="E86" s="64">
        <v>0</v>
      </c>
      <c r="F86" s="64" t="s">
        <v>26</v>
      </c>
      <c r="G86" s="60">
        <v>0</v>
      </c>
      <c r="H86" s="60">
        <v>0</v>
      </c>
      <c r="I86" s="60">
        <v>0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</row>
    <row r="87" spans="1:56" ht="12.75">
      <c r="A87" s="57"/>
      <c r="B87" s="57"/>
      <c r="C87" s="57"/>
      <c r="D87" s="57" t="s">
        <v>407</v>
      </c>
      <c r="E87" s="65">
        <v>0</v>
      </c>
      <c r="F87" s="64" t="s">
        <v>26</v>
      </c>
      <c r="G87" s="60">
        <v>0</v>
      </c>
      <c r="H87" s="60">
        <v>0</v>
      </c>
      <c r="I87" s="60">
        <v>2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</row>
    <row r="88" spans="1:56" ht="12.75">
      <c r="A88" s="57"/>
      <c r="B88" s="57"/>
      <c r="C88" s="57"/>
      <c r="D88" s="57" t="s">
        <v>408</v>
      </c>
      <c r="E88" s="65">
        <v>0</v>
      </c>
      <c r="F88" s="64" t="s">
        <v>26</v>
      </c>
      <c r="G88" s="60">
        <v>0</v>
      </c>
      <c r="H88" s="60">
        <v>0</v>
      </c>
      <c r="I88" s="60">
        <v>0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</row>
    <row r="89" spans="1:56" ht="12.75">
      <c r="A89" s="57"/>
      <c r="B89" s="57"/>
      <c r="C89" s="57"/>
      <c r="D89" s="57" t="s">
        <v>409</v>
      </c>
      <c r="E89" s="64">
        <v>0</v>
      </c>
      <c r="F89" s="64" t="s">
        <v>26</v>
      </c>
      <c r="G89" s="60">
        <v>0</v>
      </c>
      <c r="H89" s="60">
        <v>0</v>
      </c>
      <c r="I89" s="60">
        <v>0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</row>
    <row r="90" spans="1:56" ht="12.75">
      <c r="A90" s="57"/>
      <c r="B90" s="57"/>
      <c r="C90" s="57"/>
      <c r="D90" s="57" t="s">
        <v>410</v>
      </c>
      <c r="E90" s="65">
        <v>0</v>
      </c>
      <c r="F90" s="64" t="s">
        <v>26</v>
      </c>
      <c r="G90" s="60">
        <v>0</v>
      </c>
      <c r="H90" s="60">
        <v>0</v>
      </c>
      <c r="I90" s="60">
        <v>0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</row>
    <row r="91" spans="1:56" ht="12.75">
      <c r="A91" s="57"/>
      <c r="B91" s="57"/>
      <c r="C91" s="57" t="s">
        <v>108</v>
      </c>
      <c r="D91" s="57" t="s">
        <v>109</v>
      </c>
      <c r="E91" s="64">
        <v>8</v>
      </c>
      <c r="F91" s="64" t="s">
        <v>110</v>
      </c>
      <c r="G91" s="60">
        <v>0</v>
      </c>
      <c r="H91" s="60">
        <v>0</v>
      </c>
      <c r="I91" s="60">
        <v>0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</row>
    <row r="92" spans="1:56" ht="12.75">
      <c r="A92" s="57"/>
      <c r="B92" s="57"/>
      <c r="C92" s="57"/>
      <c r="D92" s="57" t="s">
        <v>111</v>
      </c>
      <c r="E92" s="65">
        <v>6</v>
      </c>
      <c r="F92" s="64" t="s">
        <v>110</v>
      </c>
      <c r="G92" s="60">
        <v>0</v>
      </c>
      <c r="H92" s="60">
        <v>0</v>
      </c>
      <c r="I92" s="60">
        <v>1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</row>
    <row r="93" spans="1:56" ht="12.75">
      <c r="A93" s="57"/>
      <c r="B93" s="57"/>
      <c r="C93" s="57"/>
      <c r="D93" s="57" t="s">
        <v>112</v>
      </c>
      <c r="E93" s="64">
        <v>4</v>
      </c>
      <c r="F93" s="65" t="s">
        <v>59</v>
      </c>
      <c r="G93" s="60">
        <v>0</v>
      </c>
      <c r="H93" s="60">
        <v>0</v>
      </c>
      <c r="I93" s="60">
        <v>0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</row>
    <row r="94" spans="1:56" ht="12.75">
      <c r="A94" s="57"/>
      <c r="B94" s="57"/>
      <c r="C94" s="57"/>
      <c r="D94" s="57" t="s">
        <v>113</v>
      </c>
      <c r="E94" s="65">
        <v>4</v>
      </c>
      <c r="F94" s="65" t="s">
        <v>110</v>
      </c>
      <c r="G94" s="60">
        <v>0</v>
      </c>
      <c r="H94" s="60">
        <v>0</v>
      </c>
      <c r="I94" s="60">
        <v>0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</row>
    <row r="95" spans="1:56" ht="12.75">
      <c r="A95" s="57"/>
      <c r="B95" s="57"/>
      <c r="C95" s="57"/>
      <c r="D95" s="57" t="s">
        <v>114</v>
      </c>
      <c r="E95" s="65">
        <v>3</v>
      </c>
      <c r="F95" s="64" t="s">
        <v>110</v>
      </c>
      <c r="G95" s="60">
        <v>0</v>
      </c>
      <c r="H95" s="60">
        <v>0</v>
      </c>
      <c r="I95" s="60">
        <v>0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</row>
    <row r="96" spans="1:56" ht="12.75">
      <c r="A96" s="57"/>
      <c r="B96" s="57"/>
      <c r="C96" s="57" t="s">
        <v>115</v>
      </c>
      <c r="D96" s="57" t="s">
        <v>411</v>
      </c>
      <c r="E96" s="65">
        <v>3</v>
      </c>
      <c r="F96" s="64" t="s">
        <v>35</v>
      </c>
      <c r="G96" s="60">
        <v>0</v>
      </c>
      <c r="H96" s="60">
        <v>0</v>
      </c>
      <c r="I96" s="60">
        <v>0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</row>
    <row r="97" spans="1:56" ht="12.75">
      <c r="A97" s="57"/>
      <c r="B97" s="57"/>
      <c r="C97" s="57"/>
      <c r="D97" s="57" t="s">
        <v>412</v>
      </c>
      <c r="E97" s="65">
        <v>1</v>
      </c>
      <c r="F97" s="64" t="s">
        <v>98</v>
      </c>
      <c r="G97" s="60">
        <v>0</v>
      </c>
      <c r="H97" s="60">
        <v>4</v>
      </c>
      <c r="I97" s="60">
        <v>2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</row>
    <row r="98" spans="1:56" ht="12.75">
      <c r="A98" s="57"/>
      <c r="B98" s="57"/>
      <c r="C98" s="57"/>
      <c r="D98" s="57" t="s">
        <v>413</v>
      </c>
      <c r="E98" s="65">
        <v>3</v>
      </c>
      <c r="F98" s="64" t="s">
        <v>98</v>
      </c>
      <c r="G98" s="60">
        <v>0</v>
      </c>
      <c r="H98" s="60">
        <v>0</v>
      </c>
      <c r="I98" s="60">
        <v>0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</row>
    <row r="99" spans="1:56" ht="12.75">
      <c r="A99" s="57"/>
      <c r="B99" s="57"/>
      <c r="C99" s="57"/>
      <c r="D99" s="57" t="s">
        <v>414</v>
      </c>
      <c r="E99" s="65">
        <v>1</v>
      </c>
      <c r="F99" s="64" t="s">
        <v>98</v>
      </c>
      <c r="G99" s="60">
        <v>0</v>
      </c>
      <c r="H99" s="60">
        <v>0</v>
      </c>
      <c r="I99" s="60">
        <v>0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</row>
    <row r="100" spans="1:56" ht="12.75">
      <c r="A100" s="57"/>
      <c r="B100" s="57"/>
      <c r="C100" s="57"/>
      <c r="D100" s="57" t="s">
        <v>118</v>
      </c>
      <c r="E100" s="65">
        <v>1</v>
      </c>
      <c r="F100" s="64" t="s">
        <v>119</v>
      </c>
      <c r="G100" s="60">
        <v>0</v>
      </c>
      <c r="H100" s="60">
        <v>0</v>
      </c>
      <c r="I100" s="60">
        <v>1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</row>
    <row r="101" spans="1:56" ht="12.75">
      <c r="A101" s="57"/>
      <c r="B101" s="57"/>
      <c r="C101" s="57" t="s">
        <v>120</v>
      </c>
      <c r="D101" s="57" t="s">
        <v>121</v>
      </c>
      <c r="E101" s="64">
        <v>4</v>
      </c>
      <c r="F101" s="64" t="s">
        <v>98</v>
      </c>
      <c r="G101" s="60">
        <v>0</v>
      </c>
      <c r="H101" s="60">
        <v>0</v>
      </c>
      <c r="I101" s="60">
        <v>0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</row>
    <row r="102" spans="1:56" ht="12.75">
      <c r="A102" s="57"/>
      <c r="B102" s="57"/>
      <c r="C102" s="57"/>
      <c r="D102" s="57" t="s">
        <v>122</v>
      </c>
      <c r="E102" s="64">
        <v>8</v>
      </c>
      <c r="F102" s="64" t="s">
        <v>26</v>
      </c>
      <c r="G102" s="60">
        <v>0</v>
      </c>
      <c r="H102" s="60">
        <v>0</v>
      </c>
      <c r="I102" s="60">
        <v>0</v>
      </c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</row>
    <row r="103" spans="1:56" ht="12.75">
      <c r="A103" s="57"/>
      <c r="B103" s="57"/>
      <c r="C103" s="57" t="s">
        <v>123</v>
      </c>
      <c r="D103" s="57" t="s">
        <v>124</v>
      </c>
      <c r="E103" s="65">
        <v>3</v>
      </c>
      <c r="F103" s="64" t="s">
        <v>59</v>
      </c>
      <c r="G103" s="60">
        <v>0</v>
      </c>
      <c r="H103" s="60">
        <v>0</v>
      </c>
      <c r="I103" s="60">
        <v>0</v>
      </c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</row>
    <row r="104" spans="1:56" ht="12.75">
      <c r="A104" s="57"/>
      <c r="B104" s="57"/>
      <c r="C104" s="57" t="s">
        <v>125</v>
      </c>
      <c r="D104" s="57" t="s">
        <v>126</v>
      </c>
      <c r="E104" s="65">
        <v>0</v>
      </c>
      <c r="F104" s="64" t="s">
        <v>59</v>
      </c>
      <c r="G104" s="60">
        <v>0</v>
      </c>
      <c r="H104" s="60">
        <v>0</v>
      </c>
      <c r="I104" s="60">
        <v>0</v>
      </c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</row>
    <row r="105" spans="1:56" ht="12.75">
      <c r="A105" s="57"/>
      <c r="B105" s="57"/>
      <c r="C105" s="57"/>
      <c r="D105" s="57" t="s">
        <v>127</v>
      </c>
      <c r="E105" s="65">
        <v>0</v>
      </c>
      <c r="F105" s="64" t="s">
        <v>59</v>
      </c>
      <c r="G105" s="60">
        <v>0</v>
      </c>
      <c r="H105" s="60">
        <v>0</v>
      </c>
      <c r="I105" s="60">
        <v>0</v>
      </c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</row>
    <row r="106" spans="1:56" ht="12.75">
      <c r="A106" s="57"/>
      <c r="B106" s="57"/>
      <c r="C106" s="57"/>
      <c r="D106" s="57" t="s">
        <v>128</v>
      </c>
      <c r="E106" s="65">
        <v>2</v>
      </c>
      <c r="F106" s="64" t="s">
        <v>59</v>
      </c>
      <c r="G106" s="60">
        <v>0</v>
      </c>
      <c r="H106" s="60">
        <v>0</v>
      </c>
      <c r="I106" s="60">
        <v>0</v>
      </c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</row>
    <row r="107" spans="1:56" ht="12.75">
      <c r="A107" s="57"/>
      <c r="B107" s="57"/>
      <c r="C107" s="57"/>
      <c r="D107" s="57" t="s">
        <v>129</v>
      </c>
      <c r="E107" s="65">
        <v>1</v>
      </c>
      <c r="F107" s="64" t="s">
        <v>59</v>
      </c>
      <c r="G107" s="60">
        <v>2</v>
      </c>
      <c r="H107" s="60">
        <v>3</v>
      </c>
      <c r="I107" s="60">
        <v>3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</row>
    <row r="108" spans="1:56" ht="12.75">
      <c r="A108" s="57"/>
      <c r="B108" s="57"/>
      <c r="C108" s="57"/>
      <c r="D108" s="57" t="s">
        <v>130</v>
      </c>
      <c r="E108" s="65">
        <v>1</v>
      </c>
      <c r="F108" s="64" t="s">
        <v>59</v>
      </c>
      <c r="G108" s="60">
        <v>0</v>
      </c>
      <c r="H108" s="60">
        <v>0</v>
      </c>
      <c r="I108" s="60">
        <v>0</v>
      </c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</row>
    <row r="109" spans="1:56" ht="12.75">
      <c r="A109" s="57"/>
      <c r="B109" s="57"/>
      <c r="C109" s="57" t="s">
        <v>131</v>
      </c>
      <c r="D109" s="57" t="s">
        <v>415</v>
      </c>
      <c r="E109" s="64">
        <v>2</v>
      </c>
      <c r="F109" s="64" t="s">
        <v>26</v>
      </c>
      <c r="G109" s="60">
        <v>0</v>
      </c>
      <c r="H109" s="60">
        <v>0</v>
      </c>
      <c r="I109" s="60">
        <v>1</v>
      </c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</row>
    <row r="110" spans="1:56" ht="12.75">
      <c r="A110" s="57"/>
      <c r="B110" s="57"/>
      <c r="C110" s="57"/>
      <c r="D110" s="57" t="s">
        <v>416</v>
      </c>
      <c r="E110" s="65">
        <v>1</v>
      </c>
      <c r="F110" s="65" t="s">
        <v>26</v>
      </c>
      <c r="G110" s="60">
        <v>0</v>
      </c>
      <c r="H110" s="60">
        <v>0</v>
      </c>
      <c r="I110" s="60">
        <v>3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</row>
    <row r="111" spans="1:56" ht="12.75">
      <c r="A111" s="57"/>
      <c r="B111" s="57"/>
      <c r="C111" s="57"/>
      <c r="D111" s="57" t="s">
        <v>417</v>
      </c>
      <c r="E111" s="65">
        <v>2</v>
      </c>
      <c r="F111" s="64" t="s">
        <v>26</v>
      </c>
      <c r="G111" s="60">
        <v>0</v>
      </c>
      <c r="H111" s="60">
        <v>0</v>
      </c>
      <c r="I111" s="60">
        <v>0</v>
      </c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</row>
    <row r="112" spans="1:56" ht="12.75">
      <c r="A112" s="57"/>
      <c r="B112" s="57"/>
      <c r="C112" s="57"/>
      <c r="D112" s="57" t="s">
        <v>418</v>
      </c>
      <c r="E112" s="65">
        <v>1</v>
      </c>
      <c r="F112" s="64" t="s">
        <v>26</v>
      </c>
      <c r="G112" s="60">
        <v>0</v>
      </c>
      <c r="H112" s="60">
        <v>0</v>
      </c>
      <c r="I112" s="60">
        <v>0</v>
      </c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</row>
    <row r="113" spans="1:56" ht="12.75">
      <c r="A113" s="57"/>
      <c r="B113" s="57"/>
      <c r="C113" s="57" t="s">
        <v>134</v>
      </c>
      <c r="D113" s="57" t="s">
        <v>419</v>
      </c>
      <c r="E113" s="65">
        <v>4</v>
      </c>
      <c r="F113" s="64" t="s">
        <v>136</v>
      </c>
      <c r="G113" s="60">
        <v>12</v>
      </c>
      <c r="H113" s="60">
        <v>2</v>
      </c>
      <c r="I113" s="60">
        <v>4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</row>
    <row r="114" spans="1:56" ht="12.75">
      <c r="A114" s="57"/>
      <c r="B114" s="57"/>
      <c r="C114" s="57"/>
      <c r="D114" s="57" t="s">
        <v>135</v>
      </c>
      <c r="E114" s="66">
        <v>5</v>
      </c>
      <c r="F114" s="64" t="s">
        <v>136</v>
      </c>
      <c r="G114" s="60">
        <v>0</v>
      </c>
      <c r="H114" s="60">
        <v>0</v>
      </c>
      <c r="I114" s="60">
        <v>0</v>
      </c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</row>
    <row r="115" spans="1:56" ht="12.75">
      <c r="A115" s="57"/>
      <c r="B115" s="57"/>
      <c r="C115" s="57"/>
      <c r="D115" s="57" t="s">
        <v>137</v>
      </c>
      <c r="E115" s="65">
        <v>4</v>
      </c>
      <c r="F115" s="64" t="s">
        <v>136</v>
      </c>
      <c r="G115" s="60">
        <v>0</v>
      </c>
      <c r="H115" s="60">
        <v>0</v>
      </c>
      <c r="I115" s="60">
        <v>0</v>
      </c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</row>
    <row r="116" spans="1:56" ht="12.75">
      <c r="A116" s="57"/>
      <c r="B116" s="57"/>
      <c r="C116" s="57" t="s">
        <v>138</v>
      </c>
      <c r="D116" s="57" t="s">
        <v>420</v>
      </c>
      <c r="E116" s="65">
        <v>1</v>
      </c>
      <c r="F116" s="64" t="s">
        <v>68</v>
      </c>
      <c r="G116" s="60">
        <v>0</v>
      </c>
      <c r="H116" s="60">
        <v>0</v>
      </c>
      <c r="I116" s="60">
        <v>0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</row>
    <row r="117" spans="1:56" ht="12.75">
      <c r="A117" s="57"/>
      <c r="B117" s="57"/>
      <c r="C117" s="57"/>
      <c r="D117" s="57" t="s">
        <v>139</v>
      </c>
      <c r="E117" s="65">
        <v>1</v>
      </c>
      <c r="F117" s="64" t="s">
        <v>68</v>
      </c>
      <c r="G117" s="60">
        <v>0</v>
      </c>
      <c r="H117" s="60">
        <v>0</v>
      </c>
      <c r="I117" s="60">
        <v>9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</row>
    <row r="118" spans="1:56" ht="12.75">
      <c r="A118" s="57"/>
      <c r="B118" s="57"/>
      <c r="C118" s="57" t="s">
        <v>140</v>
      </c>
      <c r="D118" s="57" t="s">
        <v>141</v>
      </c>
      <c r="E118" s="64">
        <v>1</v>
      </c>
      <c r="F118" s="64" t="s">
        <v>68</v>
      </c>
      <c r="G118" s="60">
        <v>0</v>
      </c>
      <c r="H118" s="60">
        <v>0</v>
      </c>
      <c r="I118" s="60">
        <v>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</row>
    <row r="119" spans="1:56" ht="12.75">
      <c r="A119" s="57"/>
      <c r="B119" s="57"/>
      <c r="C119" s="57"/>
      <c r="D119" s="57" t="s">
        <v>421</v>
      </c>
      <c r="E119" s="64">
        <v>1</v>
      </c>
      <c r="F119" s="64" t="s">
        <v>68</v>
      </c>
      <c r="G119" s="60">
        <v>0</v>
      </c>
      <c r="H119" s="60">
        <v>0</v>
      </c>
      <c r="I119" s="60">
        <v>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</row>
    <row r="120" spans="1:56" ht="12.75">
      <c r="A120" s="57"/>
      <c r="B120" s="57"/>
      <c r="C120" s="57"/>
      <c r="D120" s="57" t="s">
        <v>143</v>
      </c>
      <c r="E120" s="64">
        <v>0</v>
      </c>
      <c r="F120" s="64" t="s">
        <v>68</v>
      </c>
      <c r="G120" s="60">
        <v>0</v>
      </c>
      <c r="H120" s="60">
        <v>0</v>
      </c>
      <c r="I120" s="60">
        <v>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</row>
    <row r="121" spans="1:56" ht="12.75">
      <c r="A121" s="57"/>
      <c r="B121" s="57"/>
      <c r="C121" s="57"/>
      <c r="D121" s="57" t="s">
        <v>144</v>
      </c>
      <c r="E121" s="65">
        <v>1</v>
      </c>
      <c r="F121" s="64" t="s">
        <v>68</v>
      </c>
      <c r="G121" s="60">
        <v>0</v>
      </c>
      <c r="H121" s="60">
        <v>0</v>
      </c>
      <c r="I121" s="60">
        <v>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</row>
    <row r="122" spans="1:56" ht="12.75">
      <c r="A122" s="57"/>
      <c r="B122" s="57"/>
      <c r="C122" s="57"/>
      <c r="D122" s="57" t="s">
        <v>145</v>
      </c>
      <c r="E122" s="65">
        <v>1</v>
      </c>
      <c r="F122" s="64" t="s">
        <v>98</v>
      </c>
      <c r="G122" s="60">
        <v>1</v>
      </c>
      <c r="H122" s="60">
        <v>4</v>
      </c>
      <c r="I122" s="60">
        <v>0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</row>
    <row r="123" spans="1:56" ht="12.75">
      <c r="A123" s="57"/>
      <c r="B123" s="57"/>
      <c r="C123" s="57"/>
      <c r="D123" s="57" t="s">
        <v>146</v>
      </c>
      <c r="E123" s="65">
        <v>2</v>
      </c>
      <c r="F123" s="65" t="s">
        <v>98</v>
      </c>
      <c r="G123" s="60">
        <v>0</v>
      </c>
      <c r="H123" s="60">
        <v>0</v>
      </c>
      <c r="I123" s="60">
        <v>0</v>
      </c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</row>
    <row r="124" spans="1:56" ht="12.75">
      <c r="A124" s="57"/>
      <c r="B124" s="57"/>
      <c r="C124" s="57"/>
      <c r="D124" s="57" t="s">
        <v>147</v>
      </c>
      <c r="E124" s="64">
        <v>3</v>
      </c>
      <c r="F124" s="65" t="s">
        <v>98</v>
      </c>
      <c r="G124" s="60">
        <v>0</v>
      </c>
      <c r="H124" s="60">
        <v>0</v>
      </c>
      <c r="I124" s="60">
        <v>0</v>
      </c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</row>
    <row r="125" spans="1:56" ht="12.75">
      <c r="A125" s="57"/>
      <c r="B125" s="57"/>
      <c r="C125" s="57"/>
      <c r="D125" s="57" t="s">
        <v>148</v>
      </c>
      <c r="E125" s="64">
        <v>0</v>
      </c>
      <c r="F125" s="65" t="s">
        <v>68</v>
      </c>
      <c r="G125" s="60">
        <v>0</v>
      </c>
      <c r="H125" s="60">
        <v>0</v>
      </c>
      <c r="I125" s="60">
        <v>0</v>
      </c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</row>
    <row r="126" spans="1:56" ht="12.75">
      <c r="A126" s="57"/>
      <c r="B126" s="57"/>
      <c r="C126" s="57"/>
      <c r="D126" s="57" t="s">
        <v>149</v>
      </c>
      <c r="E126" s="64">
        <v>3</v>
      </c>
      <c r="F126" s="65" t="s">
        <v>68</v>
      </c>
      <c r="G126" s="60">
        <v>0</v>
      </c>
      <c r="H126" s="60">
        <v>0</v>
      </c>
      <c r="I126" s="60">
        <v>0</v>
      </c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</row>
    <row r="127" spans="1:56" ht="12.75">
      <c r="A127" s="57"/>
      <c r="B127" s="57"/>
      <c r="C127" s="57"/>
      <c r="D127" s="57" t="s">
        <v>150</v>
      </c>
      <c r="E127" s="65">
        <v>1</v>
      </c>
      <c r="F127" s="64" t="s">
        <v>68</v>
      </c>
      <c r="G127" s="60">
        <v>0</v>
      </c>
      <c r="H127" s="60">
        <v>0</v>
      </c>
      <c r="I127" s="60">
        <v>0</v>
      </c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</row>
    <row r="128" spans="1:56" ht="12.75">
      <c r="A128" s="57"/>
      <c r="B128" s="57"/>
      <c r="C128" s="57"/>
      <c r="D128" s="57" t="s">
        <v>151</v>
      </c>
      <c r="E128" s="65">
        <v>2</v>
      </c>
      <c r="F128" s="64" t="s">
        <v>68</v>
      </c>
      <c r="G128" s="60">
        <v>0</v>
      </c>
      <c r="H128" s="60">
        <v>0</v>
      </c>
      <c r="I128" s="60">
        <v>0</v>
      </c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</row>
    <row r="129" spans="1:56" ht="12.75">
      <c r="A129" s="57"/>
      <c r="B129" s="57"/>
      <c r="C129" s="57" t="s">
        <v>152</v>
      </c>
      <c r="D129" s="57" t="s">
        <v>422</v>
      </c>
      <c r="E129" s="65">
        <v>1</v>
      </c>
      <c r="F129" s="64" t="s">
        <v>26</v>
      </c>
      <c r="G129" s="60">
        <v>0</v>
      </c>
      <c r="H129" s="60">
        <v>0</v>
      </c>
      <c r="I129" s="60">
        <v>0</v>
      </c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</row>
    <row r="130" spans="1:56" ht="12.75">
      <c r="A130" s="57"/>
      <c r="B130" s="57"/>
      <c r="C130" s="57" t="s">
        <v>154</v>
      </c>
      <c r="D130" s="57" t="s">
        <v>155</v>
      </c>
      <c r="E130" s="65">
        <v>2</v>
      </c>
      <c r="F130" s="64" t="s">
        <v>136</v>
      </c>
      <c r="G130" s="60">
        <v>0</v>
      </c>
      <c r="H130" s="60">
        <v>0</v>
      </c>
      <c r="I130" s="60">
        <v>0</v>
      </c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</row>
    <row r="131" spans="1:56" ht="12.75">
      <c r="A131" s="57"/>
      <c r="B131" s="57"/>
      <c r="C131" s="57"/>
      <c r="D131" s="57" t="s">
        <v>156</v>
      </c>
      <c r="E131" s="65">
        <v>3</v>
      </c>
      <c r="F131" s="64" t="s">
        <v>136</v>
      </c>
      <c r="G131" s="60">
        <v>0</v>
      </c>
      <c r="H131" s="60">
        <v>0</v>
      </c>
      <c r="I131" s="60">
        <v>0</v>
      </c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</row>
    <row r="132" spans="1:56" ht="12.75">
      <c r="A132" s="57"/>
      <c r="B132" s="57"/>
      <c r="C132" s="57" t="s">
        <v>157</v>
      </c>
      <c r="D132" s="57" t="s">
        <v>158</v>
      </c>
      <c r="E132" s="64">
        <v>6</v>
      </c>
      <c r="F132" s="64" t="s">
        <v>26</v>
      </c>
      <c r="G132" s="60">
        <v>0</v>
      </c>
      <c r="H132" s="60">
        <v>0</v>
      </c>
      <c r="I132" s="60">
        <v>0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</row>
    <row r="133" spans="1:56" ht="12.75">
      <c r="A133" s="57"/>
      <c r="B133" s="57"/>
      <c r="C133" s="57" t="s">
        <v>159</v>
      </c>
      <c r="D133" s="57" t="s">
        <v>160</v>
      </c>
      <c r="E133" s="65">
        <v>1</v>
      </c>
      <c r="F133" s="64" t="s">
        <v>59</v>
      </c>
      <c r="G133" s="60">
        <v>0</v>
      </c>
      <c r="H133" s="60">
        <v>0</v>
      </c>
      <c r="I133" s="60">
        <v>0</v>
      </c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</row>
    <row r="134" spans="1:56" ht="12.75">
      <c r="A134" s="57"/>
      <c r="B134" s="57"/>
      <c r="C134" s="57"/>
      <c r="D134" s="57" t="s">
        <v>423</v>
      </c>
      <c r="E134" s="65">
        <v>0</v>
      </c>
      <c r="F134" s="64" t="s">
        <v>59</v>
      </c>
      <c r="G134" s="60">
        <v>0</v>
      </c>
      <c r="H134" s="60">
        <v>0</v>
      </c>
      <c r="I134" s="60">
        <v>1</v>
      </c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</row>
    <row r="135" spans="1:56" ht="12.75">
      <c r="A135" s="57"/>
      <c r="B135" s="57"/>
      <c r="C135" s="57" t="s">
        <v>162</v>
      </c>
      <c r="D135" s="57" t="s">
        <v>163</v>
      </c>
      <c r="E135" s="65">
        <v>3</v>
      </c>
      <c r="F135" s="64" t="s">
        <v>164</v>
      </c>
      <c r="G135" s="60">
        <v>0</v>
      </c>
      <c r="H135" s="60">
        <v>0</v>
      </c>
      <c r="I135" s="60">
        <v>3</v>
      </c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</row>
    <row r="136" spans="1:56" ht="12.75">
      <c r="A136" s="57"/>
      <c r="B136" s="57"/>
      <c r="C136" s="57"/>
      <c r="D136" s="57" t="s">
        <v>165</v>
      </c>
      <c r="E136" s="65">
        <v>0</v>
      </c>
      <c r="F136" s="64" t="s">
        <v>164</v>
      </c>
      <c r="G136" s="60">
        <v>0</v>
      </c>
      <c r="H136" s="60">
        <v>0</v>
      </c>
      <c r="I136" s="60">
        <v>0</v>
      </c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</row>
    <row r="137" spans="1:56" ht="12.75">
      <c r="A137" s="57"/>
      <c r="B137" s="57"/>
      <c r="C137" s="57"/>
      <c r="D137" s="57" t="s">
        <v>166</v>
      </c>
      <c r="E137" s="64">
        <v>1</v>
      </c>
      <c r="F137" s="64" t="s">
        <v>164</v>
      </c>
      <c r="G137" s="60">
        <v>0</v>
      </c>
      <c r="H137" s="60">
        <v>0</v>
      </c>
      <c r="I137" s="60">
        <v>0</v>
      </c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</row>
    <row r="138" spans="1:56" ht="12.75">
      <c r="A138" s="57"/>
      <c r="B138" s="57"/>
      <c r="C138" s="57"/>
      <c r="D138" s="57" t="s">
        <v>167</v>
      </c>
      <c r="E138" s="64">
        <v>3</v>
      </c>
      <c r="F138" s="64" t="s">
        <v>68</v>
      </c>
      <c r="G138" s="60">
        <v>0</v>
      </c>
      <c r="H138" s="60">
        <v>0</v>
      </c>
      <c r="I138" s="60">
        <v>0</v>
      </c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</row>
    <row r="139" spans="1:56" ht="12.75">
      <c r="A139" s="57"/>
      <c r="B139" s="57"/>
      <c r="C139" s="57"/>
      <c r="D139" s="57" t="s">
        <v>424</v>
      </c>
      <c r="E139" s="64">
        <v>1</v>
      </c>
      <c r="F139" s="64" t="s">
        <v>68</v>
      </c>
      <c r="G139" s="60">
        <v>0</v>
      </c>
      <c r="H139" s="60">
        <v>0</v>
      </c>
      <c r="I139" s="60">
        <v>0</v>
      </c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</row>
    <row r="140" spans="1:56" ht="12.75">
      <c r="A140" s="57"/>
      <c r="B140" s="57" t="s">
        <v>169</v>
      </c>
      <c r="C140" s="57" t="s">
        <v>170</v>
      </c>
      <c r="D140" s="57" t="s">
        <v>171</v>
      </c>
      <c r="E140" s="66">
        <v>5</v>
      </c>
      <c r="F140" s="64" t="s">
        <v>59</v>
      </c>
      <c r="G140" s="60">
        <v>0</v>
      </c>
      <c r="H140" s="60">
        <v>0</v>
      </c>
      <c r="I140" s="60">
        <v>0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</row>
    <row r="141" spans="1:56" ht="12.75">
      <c r="A141" s="57"/>
      <c r="B141" s="57" t="s">
        <v>172</v>
      </c>
      <c r="C141" s="57" t="s">
        <v>173</v>
      </c>
      <c r="D141" s="57" t="s">
        <v>174</v>
      </c>
      <c r="E141" s="65">
        <v>4</v>
      </c>
      <c r="F141" s="64" t="s">
        <v>26</v>
      </c>
      <c r="G141" s="60">
        <v>0</v>
      </c>
      <c r="H141" s="60">
        <v>0</v>
      </c>
      <c r="I141" s="60">
        <v>0</v>
      </c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</row>
    <row r="142" spans="1:56" ht="12.75">
      <c r="A142" s="57"/>
      <c r="B142" s="57"/>
      <c r="C142" s="57" t="s">
        <v>175</v>
      </c>
      <c r="D142" s="57" t="s">
        <v>176</v>
      </c>
      <c r="E142" s="65">
        <v>0</v>
      </c>
      <c r="F142" s="64" t="s">
        <v>26</v>
      </c>
      <c r="G142" s="60">
        <v>0</v>
      </c>
      <c r="H142" s="60">
        <v>0</v>
      </c>
      <c r="I142" s="60">
        <v>0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</row>
    <row r="143" spans="1:56" ht="12.75">
      <c r="A143" s="57"/>
      <c r="B143" s="57"/>
      <c r="C143" s="57"/>
      <c r="D143" s="57" t="s">
        <v>425</v>
      </c>
      <c r="E143" s="65">
        <v>0</v>
      </c>
      <c r="F143" s="64" t="s">
        <v>26</v>
      </c>
      <c r="G143" s="60">
        <v>0</v>
      </c>
      <c r="H143" s="60">
        <v>0</v>
      </c>
      <c r="I143" s="60">
        <v>0</v>
      </c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</row>
    <row r="144" spans="1:56" ht="12.75">
      <c r="A144" s="57"/>
      <c r="B144" s="57" t="s">
        <v>178</v>
      </c>
      <c r="C144" s="57" t="s">
        <v>179</v>
      </c>
      <c r="D144" s="57" t="s">
        <v>426</v>
      </c>
      <c r="E144" s="64">
        <v>10</v>
      </c>
      <c r="F144" s="64" t="s">
        <v>26</v>
      </c>
      <c r="G144" s="60">
        <v>0</v>
      </c>
      <c r="H144" s="60">
        <v>0</v>
      </c>
      <c r="I144" s="60">
        <v>0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</row>
    <row r="145" spans="1:56" ht="12.75">
      <c r="A145" s="57"/>
      <c r="B145" s="57"/>
      <c r="C145" s="57"/>
      <c r="D145" s="57" t="s">
        <v>181</v>
      </c>
      <c r="E145" s="65">
        <v>10</v>
      </c>
      <c r="F145" s="64" t="s">
        <v>26</v>
      </c>
      <c r="G145" s="60">
        <v>0</v>
      </c>
      <c r="H145" s="60">
        <v>0</v>
      </c>
      <c r="I145" s="60">
        <v>0</v>
      </c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</row>
    <row r="146" spans="1:56" ht="12.75">
      <c r="A146" s="57"/>
      <c r="B146" s="57"/>
      <c r="C146" s="57"/>
      <c r="D146" s="57" t="s">
        <v>427</v>
      </c>
      <c r="E146" s="64">
        <v>8</v>
      </c>
      <c r="F146" s="64" t="s">
        <v>26</v>
      </c>
      <c r="G146" s="60">
        <v>0</v>
      </c>
      <c r="H146" s="60">
        <v>0</v>
      </c>
      <c r="I146" s="60">
        <v>0</v>
      </c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</row>
    <row r="147" spans="1:56" ht="12.75">
      <c r="A147" s="57"/>
      <c r="B147" s="57"/>
      <c r="C147" s="57"/>
      <c r="D147" s="57" t="s">
        <v>428</v>
      </c>
      <c r="E147" s="65">
        <v>8</v>
      </c>
      <c r="F147" s="64" t="s">
        <v>26</v>
      </c>
      <c r="G147" s="60">
        <v>0</v>
      </c>
      <c r="H147" s="60">
        <v>0</v>
      </c>
      <c r="I147" s="60">
        <v>0</v>
      </c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</row>
    <row r="148" spans="1:56" ht="12.75">
      <c r="A148" s="57"/>
      <c r="B148" s="57"/>
      <c r="C148" s="57" t="s">
        <v>429</v>
      </c>
      <c r="D148" s="57" t="s">
        <v>430</v>
      </c>
      <c r="E148" s="64">
        <v>8</v>
      </c>
      <c r="F148" s="64" t="s">
        <v>26</v>
      </c>
      <c r="G148" s="60">
        <v>0</v>
      </c>
      <c r="H148" s="60">
        <v>0</v>
      </c>
      <c r="I148" s="60">
        <v>0</v>
      </c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</row>
    <row r="149" spans="1:56" ht="12.75">
      <c r="A149" s="57"/>
      <c r="B149" s="57"/>
      <c r="C149" s="57"/>
      <c r="D149" s="57" t="s">
        <v>431</v>
      </c>
      <c r="E149" s="64">
        <v>9</v>
      </c>
      <c r="F149" s="64" t="s">
        <v>26</v>
      </c>
      <c r="G149" s="60">
        <v>0</v>
      </c>
      <c r="H149" s="60">
        <v>0</v>
      </c>
      <c r="I149" s="60">
        <v>0</v>
      </c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</row>
    <row r="150" spans="1:56" ht="12.75">
      <c r="A150" s="57"/>
      <c r="B150" s="57" t="s">
        <v>184</v>
      </c>
      <c r="C150" s="57" t="s">
        <v>185</v>
      </c>
      <c r="D150" s="57" t="s">
        <v>432</v>
      </c>
      <c r="E150" s="64">
        <v>1</v>
      </c>
      <c r="F150" s="64" t="s">
        <v>26</v>
      </c>
      <c r="G150" s="60">
        <v>0</v>
      </c>
      <c r="H150" s="60">
        <v>0</v>
      </c>
      <c r="I150" s="60">
        <v>0</v>
      </c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</row>
    <row r="151" spans="1:56" ht="12.75">
      <c r="A151" s="57"/>
      <c r="B151" s="57"/>
      <c r="C151" s="57" t="s">
        <v>187</v>
      </c>
      <c r="D151" s="57" t="s">
        <v>188</v>
      </c>
      <c r="E151" s="65">
        <v>5</v>
      </c>
      <c r="F151" s="64" t="s">
        <v>68</v>
      </c>
      <c r="G151" s="60">
        <v>0</v>
      </c>
      <c r="H151" s="60">
        <v>0</v>
      </c>
      <c r="I151" s="60">
        <v>0</v>
      </c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</row>
    <row r="152" spans="1:56" ht="12.75">
      <c r="A152" s="57"/>
      <c r="B152" s="57"/>
      <c r="C152" s="57"/>
      <c r="D152" s="57" t="s">
        <v>189</v>
      </c>
      <c r="E152" s="66">
        <v>5</v>
      </c>
      <c r="F152" s="64" t="s">
        <v>68</v>
      </c>
      <c r="G152" s="60">
        <v>0</v>
      </c>
      <c r="H152" s="60">
        <v>0</v>
      </c>
      <c r="I152" s="60">
        <v>0</v>
      </c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</row>
    <row r="153" spans="1:56" ht="12.75">
      <c r="A153" s="57"/>
      <c r="B153" s="57"/>
      <c r="C153" s="57" t="s">
        <v>190</v>
      </c>
      <c r="D153" s="57" t="s">
        <v>191</v>
      </c>
      <c r="E153" s="64">
        <v>8</v>
      </c>
      <c r="F153" s="64" t="s">
        <v>26</v>
      </c>
      <c r="G153" s="60">
        <v>0</v>
      </c>
      <c r="H153" s="60">
        <v>0</v>
      </c>
      <c r="I153" s="60">
        <v>0</v>
      </c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</row>
    <row r="154" spans="1:56" ht="12.75">
      <c r="A154" s="57"/>
      <c r="B154" s="57"/>
      <c r="C154" s="57"/>
      <c r="D154" s="57" t="s">
        <v>192</v>
      </c>
      <c r="E154" s="65">
        <v>8</v>
      </c>
      <c r="F154" s="64" t="s">
        <v>26</v>
      </c>
      <c r="G154" s="60">
        <v>0</v>
      </c>
      <c r="H154" s="60">
        <v>0</v>
      </c>
      <c r="I154" s="60">
        <v>0</v>
      </c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</row>
    <row r="155" spans="1:56" ht="12.75">
      <c r="A155" s="57"/>
      <c r="B155" s="57"/>
      <c r="C155" s="57"/>
      <c r="D155" s="57" t="s">
        <v>193</v>
      </c>
      <c r="E155" s="65">
        <v>5</v>
      </c>
      <c r="F155" s="64" t="s">
        <v>26</v>
      </c>
      <c r="G155" s="60">
        <v>0</v>
      </c>
      <c r="H155" s="60">
        <v>0</v>
      </c>
      <c r="I155" s="60">
        <v>0</v>
      </c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</row>
    <row r="156" spans="1:56" ht="12.75">
      <c r="A156" s="57"/>
      <c r="B156" s="57"/>
      <c r="C156" s="57"/>
      <c r="D156" s="57" t="s">
        <v>194</v>
      </c>
      <c r="E156" s="64">
        <v>5</v>
      </c>
      <c r="F156" s="65" t="s">
        <v>26</v>
      </c>
      <c r="G156" s="60">
        <v>0</v>
      </c>
      <c r="H156" s="60">
        <v>0</v>
      </c>
      <c r="I156" s="60">
        <v>0</v>
      </c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</row>
    <row r="157" spans="1:56" ht="12.75">
      <c r="A157" s="57"/>
      <c r="B157" s="57"/>
      <c r="C157" s="57"/>
      <c r="D157" s="57" t="s">
        <v>195</v>
      </c>
      <c r="E157" s="65">
        <v>5</v>
      </c>
      <c r="F157" s="64" t="s">
        <v>26</v>
      </c>
      <c r="G157" s="60">
        <v>0</v>
      </c>
      <c r="H157" s="60">
        <v>0</v>
      </c>
      <c r="I157" s="60">
        <v>0</v>
      </c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</row>
    <row r="158" spans="1:56" ht="12.75">
      <c r="A158" s="57"/>
      <c r="B158" s="57"/>
      <c r="C158" s="57"/>
      <c r="D158" s="57" t="s">
        <v>196</v>
      </c>
      <c r="E158" s="64">
        <v>5</v>
      </c>
      <c r="F158" s="64" t="s">
        <v>26</v>
      </c>
      <c r="G158" s="60">
        <v>0</v>
      </c>
      <c r="H158" s="60">
        <v>0</v>
      </c>
      <c r="I158" s="60">
        <v>0</v>
      </c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</row>
    <row r="159" spans="1:56" ht="12.75">
      <c r="A159" s="57"/>
      <c r="B159" s="57"/>
      <c r="C159" s="57" t="s">
        <v>197</v>
      </c>
      <c r="D159" s="57" t="s">
        <v>433</v>
      </c>
      <c r="E159" s="65">
        <v>4</v>
      </c>
      <c r="F159" s="64" t="s">
        <v>35</v>
      </c>
      <c r="G159" s="60">
        <v>1</v>
      </c>
      <c r="H159" s="60">
        <v>5</v>
      </c>
      <c r="I159" s="60">
        <v>0</v>
      </c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</row>
    <row r="160" spans="1:56" ht="12.75">
      <c r="A160" s="57"/>
      <c r="B160" s="57"/>
      <c r="C160" s="57"/>
      <c r="D160" s="57" t="s">
        <v>434</v>
      </c>
      <c r="E160" s="65">
        <v>4</v>
      </c>
      <c r="F160" s="64" t="s">
        <v>35</v>
      </c>
      <c r="G160" s="60">
        <v>31</v>
      </c>
      <c r="H160" s="60">
        <v>15</v>
      </c>
      <c r="I160" s="60">
        <v>0</v>
      </c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</row>
    <row r="161" spans="1:56" ht="12.75">
      <c r="A161" s="57"/>
      <c r="B161" s="57"/>
      <c r="C161" s="57"/>
      <c r="D161" s="57" t="s">
        <v>435</v>
      </c>
      <c r="E161" s="65">
        <v>4</v>
      </c>
      <c r="F161" s="64" t="s">
        <v>68</v>
      </c>
      <c r="G161" s="60">
        <v>0</v>
      </c>
      <c r="H161" s="60">
        <v>0</v>
      </c>
      <c r="I161" s="60">
        <v>0</v>
      </c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</row>
    <row r="162" spans="1:56" ht="12.75">
      <c r="A162" s="57"/>
      <c r="B162" s="57"/>
      <c r="C162" s="57"/>
      <c r="D162" s="57" t="s">
        <v>436</v>
      </c>
      <c r="E162" s="65">
        <v>4</v>
      </c>
      <c r="F162" s="64" t="s">
        <v>35</v>
      </c>
      <c r="G162" s="60">
        <v>0</v>
      </c>
      <c r="H162" s="60">
        <v>0</v>
      </c>
      <c r="I162" s="60">
        <v>0</v>
      </c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</row>
    <row r="163" spans="1:56" ht="12.75">
      <c r="A163" s="57"/>
      <c r="B163" s="57"/>
      <c r="C163" s="57"/>
      <c r="D163" s="57" t="s">
        <v>437</v>
      </c>
      <c r="E163" s="65">
        <v>4</v>
      </c>
      <c r="F163" s="64" t="s">
        <v>59</v>
      </c>
      <c r="G163" s="60">
        <v>0</v>
      </c>
      <c r="H163" s="60">
        <v>5</v>
      </c>
      <c r="I163" s="60">
        <v>0</v>
      </c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</row>
    <row r="164" spans="1:56" ht="12.75">
      <c r="A164" s="57"/>
      <c r="B164" s="57"/>
      <c r="C164" s="57"/>
      <c r="D164" s="57" t="s">
        <v>438</v>
      </c>
      <c r="E164" s="65">
        <v>4</v>
      </c>
      <c r="F164" s="64" t="s">
        <v>59</v>
      </c>
      <c r="G164" s="60">
        <v>7</v>
      </c>
      <c r="H164" s="60">
        <v>14</v>
      </c>
      <c r="I164" s="60">
        <v>30</v>
      </c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</row>
    <row r="165" spans="1:56" ht="12.75">
      <c r="A165" s="57"/>
      <c r="B165" s="57"/>
      <c r="C165" s="57"/>
      <c r="D165" s="57" t="s">
        <v>439</v>
      </c>
      <c r="E165" s="65">
        <v>4</v>
      </c>
      <c r="F165" s="64" t="s">
        <v>59</v>
      </c>
      <c r="G165" s="60">
        <v>0</v>
      </c>
      <c r="H165" s="60">
        <v>0</v>
      </c>
      <c r="I165" s="60">
        <v>0</v>
      </c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</row>
    <row r="166" spans="1:56" ht="12.75">
      <c r="A166" s="57"/>
      <c r="B166" s="57"/>
      <c r="C166" s="57" t="s">
        <v>204</v>
      </c>
      <c r="D166" s="57" t="s">
        <v>440</v>
      </c>
      <c r="E166" s="65">
        <v>5</v>
      </c>
      <c r="F166" s="64" t="s">
        <v>119</v>
      </c>
      <c r="G166" s="60">
        <v>0</v>
      </c>
      <c r="H166" s="60">
        <v>0</v>
      </c>
      <c r="I166" s="60">
        <v>0</v>
      </c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</row>
    <row r="167" spans="1:56" ht="12.75">
      <c r="A167" s="57"/>
      <c r="B167" s="57"/>
      <c r="C167" s="57"/>
      <c r="D167" s="57" t="s">
        <v>206</v>
      </c>
      <c r="E167" s="64">
        <v>5</v>
      </c>
      <c r="F167" s="64" t="s">
        <v>119</v>
      </c>
      <c r="G167" s="60">
        <v>0</v>
      </c>
      <c r="H167" s="60">
        <v>0</v>
      </c>
      <c r="I167" s="60">
        <v>0</v>
      </c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</row>
    <row r="168" spans="1:56" ht="12.75">
      <c r="A168" s="57"/>
      <c r="B168" s="57"/>
      <c r="C168" s="57" t="s">
        <v>207</v>
      </c>
      <c r="D168" s="57" t="s">
        <v>208</v>
      </c>
      <c r="E168" s="64">
        <v>5</v>
      </c>
      <c r="F168" s="64" t="s">
        <v>26</v>
      </c>
      <c r="G168" s="60">
        <v>0</v>
      </c>
      <c r="H168" s="60">
        <v>0</v>
      </c>
      <c r="I168" s="60">
        <v>0</v>
      </c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</row>
    <row r="169" spans="1:56" ht="12.75">
      <c r="A169" s="57"/>
      <c r="B169" s="57"/>
      <c r="C169" s="57"/>
      <c r="D169" s="57" t="s">
        <v>209</v>
      </c>
      <c r="E169" s="64">
        <v>5</v>
      </c>
      <c r="F169" s="64" t="s">
        <v>26</v>
      </c>
      <c r="G169" s="60">
        <v>0</v>
      </c>
      <c r="H169" s="60">
        <v>0</v>
      </c>
      <c r="I169" s="60">
        <v>0</v>
      </c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</row>
    <row r="170" spans="1:56" ht="12.75">
      <c r="A170" s="57"/>
      <c r="B170" s="57"/>
      <c r="C170" s="57" t="s">
        <v>210</v>
      </c>
      <c r="D170" s="57" t="s">
        <v>211</v>
      </c>
      <c r="E170" s="64">
        <v>5</v>
      </c>
      <c r="F170" s="64" t="s">
        <v>68</v>
      </c>
      <c r="G170" s="60">
        <v>0</v>
      </c>
      <c r="H170" s="60">
        <v>0</v>
      </c>
      <c r="I170" s="60">
        <v>0</v>
      </c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</row>
    <row r="171" spans="1:56" ht="12.75">
      <c r="A171" s="57"/>
      <c r="B171" s="57"/>
      <c r="C171" s="57" t="s">
        <v>212</v>
      </c>
      <c r="D171" s="57" t="s">
        <v>441</v>
      </c>
      <c r="E171" s="65">
        <v>5</v>
      </c>
      <c r="F171" s="64" t="s">
        <v>26</v>
      </c>
      <c r="G171" s="60">
        <v>0</v>
      </c>
      <c r="H171" s="60">
        <v>0</v>
      </c>
      <c r="I171" s="60">
        <v>0</v>
      </c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</row>
    <row r="172" spans="1:56" ht="12.75">
      <c r="A172" s="57"/>
      <c r="B172" s="57"/>
      <c r="C172" s="57"/>
      <c r="D172" s="57" t="s">
        <v>214</v>
      </c>
      <c r="E172" s="65">
        <v>5</v>
      </c>
      <c r="F172" s="64" t="s">
        <v>26</v>
      </c>
      <c r="G172" s="60">
        <v>0</v>
      </c>
      <c r="H172" s="60">
        <v>0</v>
      </c>
      <c r="I172" s="60">
        <v>0</v>
      </c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</row>
    <row r="173" spans="1:56" ht="12.75">
      <c r="A173" s="57"/>
      <c r="B173" s="57"/>
      <c r="C173" s="57"/>
      <c r="D173" s="57" t="s">
        <v>442</v>
      </c>
      <c r="E173" s="65">
        <v>5</v>
      </c>
      <c r="F173" s="64" t="s">
        <v>26</v>
      </c>
      <c r="G173" s="60">
        <v>0</v>
      </c>
      <c r="H173" s="60">
        <v>0</v>
      </c>
      <c r="I173" s="60">
        <v>0</v>
      </c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</row>
    <row r="174" spans="1:56" ht="12.75">
      <c r="A174" s="57"/>
      <c r="B174" s="57"/>
      <c r="C174" s="57"/>
      <c r="D174" s="57" t="s">
        <v>216</v>
      </c>
      <c r="E174" s="64">
        <v>5</v>
      </c>
      <c r="F174" s="64" t="s">
        <v>26</v>
      </c>
      <c r="G174" s="60">
        <v>0</v>
      </c>
      <c r="H174" s="60">
        <v>0</v>
      </c>
      <c r="I174" s="60">
        <v>0</v>
      </c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</row>
    <row r="175" spans="1:56" ht="12.75">
      <c r="A175" s="57"/>
      <c r="B175" s="57"/>
      <c r="C175" s="57"/>
      <c r="D175" s="57" t="s">
        <v>217</v>
      </c>
      <c r="E175" s="65">
        <v>5</v>
      </c>
      <c r="F175" s="64" t="s">
        <v>119</v>
      </c>
      <c r="G175" s="60">
        <v>0</v>
      </c>
      <c r="H175" s="60">
        <v>0</v>
      </c>
      <c r="I175" s="60">
        <v>0</v>
      </c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</row>
    <row r="176" spans="1:56" ht="12.75">
      <c r="A176" s="57"/>
      <c r="B176" s="57"/>
      <c r="C176" s="57"/>
      <c r="D176" s="57" t="s">
        <v>443</v>
      </c>
      <c r="E176" s="64">
        <v>5</v>
      </c>
      <c r="F176" s="64" t="s">
        <v>26</v>
      </c>
      <c r="G176" s="60">
        <v>0</v>
      </c>
      <c r="H176" s="60">
        <v>0</v>
      </c>
      <c r="I176" s="60">
        <v>0</v>
      </c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</row>
    <row r="177" spans="1:56" ht="12.75">
      <c r="A177" s="57"/>
      <c r="B177" s="57"/>
      <c r="C177" s="57"/>
      <c r="D177" s="57" t="s">
        <v>444</v>
      </c>
      <c r="E177" s="64">
        <v>5</v>
      </c>
      <c r="F177" s="64" t="s">
        <v>26</v>
      </c>
      <c r="G177" s="60">
        <v>0</v>
      </c>
      <c r="H177" s="60">
        <v>0</v>
      </c>
      <c r="I177" s="60">
        <v>0</v>
      </c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</row>
    <row r="178" spans="1:56" ht="12.75">
      <c r="A178" s="57"/>
      <c r="B178" s="57"/>
      <c r="C178" s="57"/>
      <c r="D178" s="57" t="s">
        <v>445</v>
      </c>
      <c r="E178" s="64">
        <v>5</v>
      </c>
      <c r="F178" s="64" t="s">
        <v>26</v>
      </c>
      <c r="G178" s="60">
        <v>0</v>
      </c>
      <c r="H178" s="60">
        <v>0</v>
      </c>
      <c r="I178" s="60">
        <v>0</v>
      </c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</row>
    <row r="179" spans="1:56" ht="12.75">
      <c r="A179" s="57"/>
      <c r="B179" s="57"/>
      <c r="C179" s="57" t="s">
        <v>219</v>
      </c>
      <c r="D179" s="57" t="s">
        <v>446</v>
      </c>
      <c r="E179" s="64">
        <v>4</v>
      </c>
      <c r="F179" s="64" t="s">
        <v>59</v>
      </c>
      <c r="G179" s="60">
        <v>0</v>
      </c>
      <c r="H179" s="60">
        <v>0</v>
      </c>
      <c r="I179" s="60">
        <v>0</v>
      </c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</row>
    <row r="180" spans="1:56" ht="12.75">
      <c r="A180" s="57"/>
      <c r="B180" s="57"/>
      <c r="C180" s="57" t="s">
        <v>221</v>
      </c>
      <c r="D180" s="57" t="s">
        <v>222</v>
      </c>
      <c r="E180" s="64">
        <v>5</v>
      </c>
      <c r="F180" s="64" t="s">
        <v>59</v>
      </c>
      <c r="G180" s="60">
        <v>0</v>
      </c>
      <c r="H180" s="60">
        <v>0</v>
      </c>
      <c r="I180" s="60">
        <v>0</v>
      </c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</row>
    <row r="181" spans="1:56" ht="12.75">
      <c r="A181" s="57"/>
      <c r="B181" s="57"/>
      <c r="C181" s="57"/>
      <c r="D181" s="57" t="s">
        <v>223</v>
      </c>
      <c r="E181" s="64">
        <v>5</v>
      </c>
      <c r="F181" s="64" t="s">
        <v>59</v>
      </c>
      <c r="G181" s="60">
        <v>0</v>
      </c>
      <c r="H181" s="60">
        <v>0</v>
      </c>
      <c r="I181" s="60">
        <v>0</v>
      </c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</row>
    <row r="182" spans="1:56" ht="12.75">
      <c r="A182" s="57"/>
      <c r="B182" s="57"/>
      <c r="C182" s="57" t="s">
        <v>447</v>
      </c>
      <c r="D182" s="57" t="s">
        <v>447</v>
      </c>
      <c r="E182" s="64">
        <v>5</v>
      </c>
      <c r="F182" s="64" t="s">
        <v>26</v>
      </c>
      <c r="G182" s="60">
        <v>0</v>
      </c>
      <c r="H182" s="60">
        <v>0</v>
      </c>
      <c r="I182" s="60">
        <v>0</v>
      </c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</row>
    <row r="183" spans="1:56" ht="12.75">
      <c r="A183" s="57"/>
      <c r="B183" s="57" t="s">
        <v>224</v>
      </c>
      <c r="C183" s="57" t="s">
        <v>225</v>
      </c>
      <c r="D183" s="57" t="s">
        <v>448</v>
      </c>
      <c r="E183" s="65">
        <v>3</v>
      </c>
      <c r="F183" s="64" t="s">
        <v>35</v>
      </c>
      <c r="G183" s="60">
        <v>0</v>
      </c>
      <c r="H183" s="60">
        <v>0</v>
      </c>
      <c r="I183" s="60">
        <v>4</v>
      </c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</row>
    <row r="184" spans="1:56" ht="12.75">
      <c r="A184" s="57"/>
      <c r="B184" s="57"/>
      <c r="C184" s="57"/>
      <c r="D184" s="57" t="s">
        <v>227</v>
      </c>
      <c r="E184" s="65">
        <v>3</v>
      </c>
      <c r="F184" s="64" t="s">
        <v>68</v>
      </c>
      <c r="G184" s="60">
        <v>0</v>
      </c>
      <c r="H184" s="60">
        <v>0</v>
      </c>
      <c r="I184" s="60">
        <v>0</v>
      </c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</row>
    <row r="185" spans="1:56" ht="12.75">
      <c r="A185" s="57"/>
      <c r="B185" s="57"/>
      <c r="C185" s="57"/>
      <c r="D185" s="57" t="s">
        <v>228</v>
      </c>
      <c r="E185" s="65">
        <v>3</v>
      </c>
      <c r="F185" s="64" t="s">
        <v>26</v>
      </c>
      <c r="G185" s="60">
        <v>0</v>
      </c>
      <c r="H185" s="60">
        <v>0</v>
      </c>
      <c r="I185" s="60">
        <v>2</v>
      </c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</row>
    <row r="186" spans="1:56" ht="12.75">
      <c r="A186" s="57"/>
      <c r="B186" s="57"/>
      <c r="C186" s="57"/>
      <c r="D186" s="57" t="s">
        <v>229</v>
      </c>
      <c r="E186" s="65">
        <v>3</v>
      </c>
      <c r="F186" s="64" t="s">
        <v>35</v>
      </c>
      <c r="G186" s="60">
        <v>0</v>
      </c>
      <c r="H186" s="60">
        <v>0</v>
      </c>
      <c r="I186" s="60">
        <v>0</v>
      </c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</row>
    <row r="187" spans="1:56" ht="12.75">
      <c r="A187" s="57"/>
      <c r="B187" s="57"/>
      <c r="C187" s="57"/>
      <c r="D187" s="57" t="s">
        <v>230</v>
      </c>
      <c r="E187" s="65">
        <v>1</v>
      </c>
      <c r="F187" s="64" t="s">
        <v>35</v>
      </c>
      <c r="G187" s="60">
        <v>0</v>
      </c>
      <c r="H187" s="60">
        <v>0</v>
      </c>
      <c r="I187" s="60">
        <v>0</v>
      </c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</row>
    <row r="188" spans="1:56" ht="12.75">
      <c r="A188" s="57"/>
      <c r="B188" s="57"/>
      <c r="C188" s="57"/>
      <c r="D188" s="57" t="s">
        <v>231</v>
      </c>
      <c r="E188" s="65">
        <v>2</v>
      </c>
      <c r="F188" s="64" t="s">
        <v>26</v>
      </c>
      <c r="G188" s="60">
        <v>0</v>
      </c>
      <c r="H188" s="60">
        <v>1</v>
      </c>
      <c r="I188" s="60">
        <v>1</v>
      </c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</row>
    <row r="189" spans="1:56" ht="12.75">
      <c r="A189" s="57"/>
      <c r="B189" s="57"/>
      <c r="C189" s="57"/>
      <c r="D189" s="57" t="s">
        <v>449</v>
      </c>
      <c r="E189" s="66">
        <v>6</v>
      </c>
      <c r="F189" s="64" t="s">
        <v>68</v>
      </c>
      <c r="G189" s="60">
        <v>0</v>
      </c>
      <c r="H189" s="60">
        <v>0</v>
      </c>
      <c r="I189" s="60">
        <v>0</v>
      </c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</row>
    <row r="190" spans="1:56" ht="12.75">
      <c r="A190" s="57"/>
      <c r="B190" s="57"/>
      <c r="C190" s="57"/>
      <c r="D190" s="57" t="s">
        <v>233</v>
      </c>
      <c r="E190" s="65">
        <v>3</v>
      </c>
      <c r="F190" s="64" t="s">
        <v>26</v>
      </c>
      <c r="G190" s="60">
        <v>0</v>
      </c>
      <c r="H190" s="60">
        <v>3</v>
      </c>
      <c r="I190" s="60">
        <v>0</v>
      </c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</row>
    <row r="191" spans="1:56" ht="12.75">
      <c r="A191" s="57"/>
      <c r="B191" s="57"/>
      <c r="C191" s="57"/>
      <c r="D191" s="57" t="s">
        <v>234</v>
      </c>
      <c r="E191" s="65">
        <v>6</v>
      </c>
      <c r="F191" s="64" t="s">
        <v>68</v>
      </c>
      <c r="G191" s="60">
        <v>0</v>
      </c>
      <c r="H191" s="60">
        <v>0</v>
      </c>
      <c r="I191" s="60">
        <v>0</v>
      </c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</row>
    <row r="192" spans="1:56" ht="12.75">
      <c r="A192" s="57"/>
      <c r="B192" s="57"/>
      <c r="C192" s="57"/>
      <c r="D192" s="57" t="s">
        <v>235</v>
      </c>
      <c r="E192" s="64">
        <v>6</v>
      </c>
      <c r="F192" s="64" t="s">
        <v>68</v>
      </c>
      <c r="G192" s="60">
        <v>0</v>
      </c>
      <c r="H192" s="60">
        <v>0</v>
      </c>
      <c r="I192" s="60">
        <v>0</v>
      </c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</row>
    <row r="193" spans="1:56" ht="12.75">
      <c r="A193" s="57"/>
      <c r="B193" s="57"/>
      <c r="C193" s="57"/>
      <c r="D193" s="57" t="s">
        <v>236</v>
      </c>
      <c r="E193" s="65">
        <v>3</v>
      </c>
      <c r="F193" s="64" t="s">
        <v>35</v>
      </c>
      <c r="G193" s="60">
        <v>0</v>
      </c>
      <c r="H193" s="60">
        <v>0</v>
      </c>
      <c r="I193" s="60">
        <v>0</v>
      </c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</row>
    <row r="194" spans="1:56" ht="12.75">
      <c r="A194" s="57"/>
      <c r="B194" s="57"/>
      <c r="C194" s="57"/>
      <c r="D194" s="57" t="s">
        <v>237</v>
      </c>
      <c r="E194" s="65">
        <v>3</v>
      </c>
      <c r="F194" s="64" t="s">
        <v>26</v>
      </c>
      <c r="G194" s="60">
        <v>0</v>
      </c>
      <c r="H194" s="60">
        <v>0</v>
      </c>
      <c r="I194" s="60">
        <v>0</v>
      </c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</row>
    <row r="195" spans="1:56" ht="12.75">
      <c r="A195" s="57"/>
      <c r="B195" s="57"/>
      <c r="C195" s="57"/>
      <c r="D195" s="57" t="s">
        <v>238</v>
      </c>
      <c r="E195" s="65">
        <v>3</v>
      </c>
      <c r="F195" s="64" t="s">
        <v>26</v>
      </c>
      <c r="G195" s="60">
        <v>0</v>
      </c>
      <c r="H195" s="60">
        <v>0</v>
      </c>
      <c r="I195" s="60">
        <v>0</v>
      </c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</row>
    <row r="196" spans="1:56" ht="12.75">
      <c r="A196" s="57"/>
      <c r="B196" s="57"/>
      <c r="C196" s="57"/>
      <c r="D196" s="57" t="s">
        <v>239</v>
      </c>
      <c r="E196" s="65">
        <v>4</v>
      </c>
      <c r="F196" s="64" t="s">
        <v>98</v>
      </c>
      <c r="G196" s="60">
        <v>0</v>
      </c>
      <c r="H196" s="60">
        <v>0</v>
      </c>
      <c r="I196" s="60">
        <v>0</v>
      </c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</row>
    <row r="197" spans="1:56" ht="12.75">
      <c r="A197" s="57"/>
      <c r="B197" s="57"/>
      <c r="C197" s="57" t="s">
        <v>240</v>
      </c>
      <c r="D197" s="57" t="s">
        <v>450</v>
      </c>
      <c r="E197" s="65">
        <v>2</v>
      </c>
      <c r="F197" s="64" t="s">
        <v>26</v>
      </c>
      <c r="G197" s="60">
        <v>0</v>
      </c>
      <c r="H197" s="60">
        <v>0</v>
      </c>
      <c r="I197" s="60">
        <v>0</v>
      </c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</row>
    <row r="198" spans="1:56" ht="12.75">
      <c r="A198" s="57"/>
      <c r="B198" s="57"/>
      <c r="C198" s="57" t="s">
        <v>242</v>
      </c>
      <c r="D198" s="57" t="s">
        <v>451</v>
      </c>
      <c r="E198" s="64">
        <v>2</v>
      </c>
      <c r="F198" s="64" t="s">
        <v>59</v>
      </c>
      <c r="G198" s="60">
        <v>0</v>
      </c>
      <c r="H198" s="60">
        <v>0</v>
      </c>
      <c r="I198" s="60">
        <v>0</v>
      </c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</row>
    <row r="199" spans="1:56" ht="12.75">
      <c r="A199" s="57"/>
      <c r="B199" s="57"/>
      <c r="C199" s="57" t="s">
        <v>244</v>
      </c>
      <c r="D199" s="57" t="s">
        <v>245</v>
      </c>
      <c r="E199" s="64">
        <v>6</v>
      </c>
      <c r="F199" s="64" t="s">
        <v>35</v>
      </c>
      <c r="G199" s="60">
        <v>0</v>
      </c>
      <c r="H199" s="60">
        <v>0</v>
      </c>
      <c r="I199" s="60">
        <v>0</v>
      </c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</row>
    <row r="200" spans="1:56" ht="12.75">
      <c r="A200" s="57"/>
      <c r="B200" s="57"/>
      <c r="C200" s="57"/>
      <c r="D200" s="57" t="s">
        <v>246</v>
      </c>
      <c r="E200" s="65">
        <v>6</v>
      </c>
      <c r="F200" s="64" t="s">
        <v>26</v>
      </c>
      <c r="G200" s="60">
        <v>3</v>
      </c>
      <c r="H200" s="60">
        <v>6</v>
      </c>
      <c r="I200" s="60">
        <v>0</v>
      </c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</row>
    <row r="201" spans="1:56" ht="12.75">
      <c r="A201" s="57"/>
      <c r="B201" s="57"/>
      <c r="C201" s="57"/>
      <c r="D201" s="57" t="s">
        <v>247</v>
      </c>
      <c r="E201" s="65">
        <v>6</v>
      </c>
      <c r="F201" s="65" t="s">
        <v>26</v>
      </c>
      <c r="G201" s="60">
        <v>0</v>
      </c>
      <c r="H201" s="60">
        <v>0</v>
      </c>
      <c r="I201" s="60">
        <v>0</v>
      </c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</row>
    <row r="202" spans="1:56" ht="12.75">
      <c r="A202" s="57"/>
      <c r="B202" s="57"/>
      <c r="C202" s="57"/>
      <c r="D202" s="57" t="s">
        <v>248</v>
      </c>
      <c r="E202" s="65">
        <v>6</v>
      </c>
      <c r="F202" s="65" t="s">
        <v>26</v>
      </c>
      <c r="G202" s="60">
        <v>0</v>
      </c>
      <c r="H202" s="60">
        <v>0</v>
      </c>
      <c r="I202" s="60">
        <v>0</v>
      </c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</row>
    <row r="203" spans="1:56" ht="12.75">
      <c r="A203" s="57"/>
      <c r="B203" s="57"/>
      <c r="C203" s="57"/>
      <c r="D203" s="57" t="s">
        <v>249</v>
      </c>
      <c r="E203" s="65">
        <v>6</v>
      </c>
      <c r="F203" s="64" t="s">
        <v>35</v>
      </c>
      <c r="G203" s="60">
        <v>0</v>
      </c>
      <c r="H203" s="60">
        <v>0</v>
      </c>
      <c r="I203" s="60">
        <v>0</v>
      </c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</row>
    <row r="204" spans="1:56" ht="12.75">
      <c r="A204" s="57"/>
      <c r="B204" s="57"/>
      <c r="C204" s="57"/>
      <c r="D204" s="57" t="s">
        <v>250</v>
      </c>
      <c r="E204" s="65">
        <v>6</v>
      </c>
      <c r="F204" s="64" t="s">
        <v>26</v>
      </c>
      <c r="G204" s="60">
        <v>0</v>
      </c>
      <c r="H204" s="60">
        <v>0</v>
      </c>
      <c r="I204" s="60">
        <v>0</v>
      </c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</row>
    <row r="205" spans="1:56" ht="12.75">
      <c r="A205" s="57"/>
      <c r="B205" s="57"/>
      <c r="C205" s="57" t="s">
        <v>251</v>
      </c>
      <c r="D205" s="57" t="s">
        <v>252</v>
      </c>
      <c r="E205" s="64">
        <v>8</v>
      </c>
      <c r="F205" s="64" t="s">
        <v>35</v>
      </c>
      <c r="G205" s="60">
        <v>0</v>
      </c>
      <c r="H205" s="60">
        <v>0</v>
      </c>
      <c r="I205" s="60">
        <v>0</v>
      </c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</row>
    <row r="206" spans="1:56" ht="12.75">
      <c r="A206" s="57"/>
      <c r="B206" s="57"/>
      <c r="C206" s="57" t="s">
        <v>253</v>
      </c>
      <c r="D206" s="57" t="s">
        <v>254</v>
      </c>
      <c r="E206" s="65">
        <v>0</v>
      </c>
      <c r="F206" s="64" t="s">
        <v>59</v>
      </c>
      <c r="G206" s="60">
        <v>0</v>
      </c>
      <c r="H206" s="60">
        <v>0</v>
      </c>
      <c r="I206" s="60">
        <v>0</v>
      </c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</row>
    <row r="207" spans="1:56" ht="12.75">
      <c r="A207" s="57"/>
      <c r="B207" s="57"/>
      <c r="C207" s="57" t="s">
        <v>255</v>
      </c>
      <c r="D207" s="57" t="s">
        <v>256</v>
      </c>
      <c r="E207" s="65">
        <v>2</v>
      </c>
      <c r="F207" s="64" t="s">
        <v>35</v>
      </c>
      <c r="G207" s="60">
        <v>0</v>
      </c>
      <c r="H207" s="60">
        <v>0</v>
      </c>
      <c r="I207" s="60">
        <v>0</v>
      </c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</row>
    <row r="208" spans="1:56" ht="12.75">
      <c r="A208" s="57"/>
      <c r="B208" s="57"/>
      <c r="C208" s="57"/>
      <c r="D208" s="57" t="s">
        <v>257</v>
      </c>
      <c r="E208" s="65">
        <v>2</v>
      </c>
      <c r="F208" s="64" t="s">
        <v>35</v>
      </c>
      <c r="G208" s="60">
        <v>0</v>
      </c>
      <c r="H208" s="60">
        <v>0</v>
      </c>
      <c r="I208" s="60">
        <v>0</v>
      </c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</row>
    <row r="209" spans="1:56" ht="12.75">
      <c r="A209" s="57"/>
      <c r="B209" s="57"/>
      <c r="C209" s="57"/>
      <c r="D209" s="57" t="s">
        <v>452</v>
      </c>
      <c r="E209" s="65">
        <v>2</v>
      </c>
      <c r="F209" s="65" t="s">
        <v>35</v>
      </c>
      <c r="G209" s="60">
        <v>0</v>
      </c>
      <c r="H209" s="60">
        <v>0</v>
      </c>
      <c r="I209" s="60">
        <v>0</v>
      </c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</row>
    <row r="210" spans="1:56" ht="12.75">
      <c r="A210" s="57"/>
      <c r="B210" s="57"/>
      <c r="C210" s="57" t="s">
        <v>259</v>
      </c>
      <c r="D210" s="57" t="s">
        <v>453</v>
      </c>
      <c r="E210" s="65">
        <v>6</v>
      </c>
      <c r="F210" s="64" t="s">
        <v>26</v>
      </c>
      <c r="G210" s="60">
        <v>0</v>
      </c>
      <c r="H210" s="60">
        <v>0</v>
      </c>
      <c r="I210" s="60">
        <v>0</v>
      </c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</row>
    <row r="211" spans="1:56" ht="12.75">
      <c r="A211" s="57"/>
      <c r="B211" s="57"/>
      <c r="C211" s="57"/>
      <c r="D211" s="57" t="s">
        <v>454</v>
      </c>
      <c r="E211" s="65">
        <v>4</v>
      </c>
      <c r="F211" s="64" t="s">
        <v>26</v>
      </c>
      <c r="G211" s="60">
        <v>0</v>
      </c>
      <c r="H211" s="60">
        <v>0</v>
      </c>
      <c r="I211" s="60">
        <v>0</v>
      </c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</row>
    <row r="212" spans="1:56" ht="12.75">
      <c r="A212" s="57"/>
      <c r="B212" s="57"/>
      <c r="C212" s="57"/>
      <c r="D212" s="57" t="s">
        <v>455</v>
      </c>
      <c r="E212" s="65">
        <v>6</v>
      </c>
      <c r="F212" s="64" t="s">
        <v>26</v>
      </c>
      <c r="G212" s="60">
        <v>0</v>
      </c>
      <c r="H212" s="60">
        <v>0</v>
      </c>
      <c r="I212" s="60">
        <v>0</v>
      </c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</row>
    <row r="213" spans="1:56" ht="12.75">
      <c r="A213" s="57"/>
      <c r="B213" s="57"/>
      <c r="C213" s="57" t="s">
        <v>260</v>
      </c>
      <c r="D213" s="57" t="s">
        <v>261</v>
      </c>
      <c r="E213" s="65">
        <v>6</v>
      </c>
      <c r="F213" s="64" t="s">
        <v>26</v>
      </c>
      <c r="G213" s="60">
        <v>0</v>
      </c>
      <c r="H213" s="60">
        <v>0</v>
      </c>
      <c r="I213" s="60">
        <v>6</v>
      </c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</row>
    <row r="214" spans="1:56" ht="12.75">
      <c r="A214" s="57"/>
      <c r="B214" s="57"/>
      <c r="C214" s="57"/>
      <c r="D214" s="57" t="s">
        <v>262</v>
      </c>
      <c r="E214" s="65">
        <v>6</v>
      </c>
      <c r="F214" s="64" t="s">
        <v>26</v>
      </c>
      <c r="G214" s="60">
        <v>0</v>
      </c>
      <c r="H214" s="60">
        <v>0</v>
      </c>
      <c r="I214" s="60">
        <v>0</v>
      </c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</row>
    <row r="215" spans="1:56" ht="12.75">
      <c r="A215" s="57"/>
      <c r="B215" s="57"/>
      <c r="C215" s="57"/>
      <c r="D215" s="57" t="s">
        <v>263</v>
      </c>
      <c r="E215" s="64">
        <v>6</v>
      </c>
      <c r="F215" s="64" t="s">
        <v>26</v>
      </c>
      <c r="G215" s="60">
        <v>0</v>
      </c>
      <c r="H215" s="60">
        <v>0</v>
      </c>
      <c r="I215" s="60">
        <v>0</v>
      </c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</row>
    <row r="216" spans="1:56" ht="12.75">
      <c r="A216" s="57"/>
      <c r="B216" s="57"/>
      <c r="C216" s="57"/>
      <c r="D216" s="57" t="s">
        <v>264</v>
      </c>
      <c r="E216" s="65">
        <v>6</v>
      </c>
      <c r="F216" s="64" t="s">
        <v>26</v>
      </c>
      <c r="G216" s="60">
        <v>0</v>
      </c>
      <c r="H216" s="60">
        <v>0</v>
      </c>
      <c r="I216" s="60">
        <v>0</v>
      </c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</row>
    <row r="217" spans="1:56" ht="12.75">
      <c r="A217" s="57"/>
      <c r="B217" s="57"/>
      <c r="C217" s="57"/>
      <c r="D217" s="57" t="s">
        <v>265</v>
      </c>
      <c r="E217" s="64">
        <v>6</v>
      </c>
      <c r="F217" s="64" t="s">
        <v>26</v>
      </c>
      <c r="G217" s="60">
        <v>0</v>
      </c>
      <c r="H217" s="60">
        <v>0</v>
      </c>
      <c r="I217" s="60">
        <v>0</v>
      </c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</row>
    <row r="218" spans="1:56" ht="12.75">
      <c r="A218" s="57"/>
      <c r="B218" s="57"/>
      <c r="C218" s="57" t="s">
        <v>266</v>
      </c>
      <c r="D218" s="57" t="s">
        <v>456</v>
      </c>
      <c r="E218" s="65">
        <v>6</v>
      </c>
      <c r="F218" s="64" t="s">
        <v>35</v>
      </c>
      <c r="G218" s="60">
        <v>0</v>
      </c>
      <c r="H218" s="60">
        <v>0</v>
      </c>
      <c r="I218" s="60">
        <v>0</v>
      </c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</row>
    <row r="219" spans="1:56" ht="12.75">
      <c r="A219" s="57"/>
      <c r="B219" s="57"/>
      <c r="C219" s="57" t="s">
        <v>267</v>
      </c>
      <c r="D219" s="57" t="s">
        <v>457</v>
      </c>
      <c r="E219" s="65">
        <v>6</v>
      </c>
      <c r="F219" s="64" t="s">
        <v>26</v>
      </c>
      <c r="G219" s="60">
        <v>0</v>
      </c>
      <c r="H219" s="60">
        <v>0</v>
      </c>
      <c r="I219" s="60">
        <v>0</v>
      </c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</row>
    <row r="220" spans="1:56" ht="12.75">
      <c r="A220" s="57"/>
      <c r="B220" s="57"/>
      <c r="C220" s="57" t="s">
        <v>267</v>
      </c>
      <c r="D220" s="57" t="s">
        <v>267</v>
      </c>
      <c r="E220" s="65">
        <v>6</v>
      </c>
      <c r="F220" s="64" t="s">
        <v>26</v>
      </c>
      <c r="G220" s="60">
        <v>0</v>
      </c>
      <c r="H220" s="60">
        <v>0</v>
      </c>
      <c r="I220" s="60">
        <v>0</v>
      </c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</row>
    <row r="221" spans="1:56" ht="12.75">
      <c r="A221" s="57"/>
      <c r="B221" s="57"/>
      <c r="C221" s="57" t="s">
        <v>268</v>
      </c>
      <c r="D221" s="57" t="s">
        <v>269</v>
      </c>
      <c r="E221" s="65">
        <v>3</v>
      </c>
      <c r="F221" s="64" t="s">
        <v>26</v>
      </c>
      <c r="G221" s="60">
        <v>0</v>
      </c>
      <c r="H221" s="60">
        <v>0</v>
      </c>
      <c r="I221" s="60">
        <v>0</v>
      </c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</row>
    <row r="222" spans="1:56" ht="12.75">
      <c r="A222" s="57"/>
      <c r="B222" s="57"/>
      <c r="C222" s="57" t="s">
        <v>270</v>
      </c>
      <c r="D222" s="57" t="s">
        <v>458</v>
      </c>
      <c r="E222" s="64">
        <v>2</v>
      </c>
      <c r="F222" s="64" t="s">
        <v>59</v>
      </c>
      <c r="G222" s="60">
        <v>0</v>
      </c>
      <c r="H222" s="60">
        <v>0</v>
      </c>
      <c r="I222" s="60">
        <v>0</v>
      </c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1:56" ht="12.75">
      <c r="A223" s="57"/>
      <c r="B223" s="57"/>
      <c r="C223" s="57"/>
      <c r="D223" s="57" t="s">
        <v>272</v>
      </c>
      <c r="E223" s="65">
        <v>4</v>
      </c>
      <c r="F223" s="64" t="s">
        <v>35</v>
      </c>
      <c r="G223" s="60">
        <v>19</v>
      </c>
      <c r="H223" s="60">
        <v>0</v>
      </c>
      <c r="I223" s="60">
        <v>14</v>
      </c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</row>
    <row r="224" spans="1:56" ht="12.75">
      <c r="A224" s="57"/>
      <c r="B224" s="57"/>
      <c r="C224" s="57" t="s">
        <v>273</v>
      </c>
      <c r="D224" s="57" t="s">
        <v>274</v>
      </c>
      <c r="E224" s="65">
        <v>7</v>
      </c>
      <c r="F224" s="64" t="s">
        <v>35</v>
      </c>
      <c r="G224" s="60">
        <v>1</v>
      </c>
      <c r="H224" s="60">
        <v>0</v>
      </c>
      <c r="I224" s="60">
        <v>0</v>
      </c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</row>
    <row r="225" spans="1:56" ht="12.75">
      <c r="A225" s="57"/>
      <c r="B225" s="57"/>
      <c r="C225" s="57" t="s">
        <v>275</v>
      </c>
      <c r="D225" s="57" t="s">
        <v>276</v>
      </c>
      <c r="E225" s="65">
        <v>3</v>
      </c>
      <c r="F225" s="64" t="s">
        <v>136</v>
      </c>
      <c r="G225" s="60">
        <v>0</v>
      </c>
      <c r="H225" s="60">
        <v>0</v>
      </c>
      <c r="I225" s="60">
        <v>0</v>
      </c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</row>
    <row r="226" spans="1:56" ht="12.75">
      <c r="A226" s="57"/>
      <c r="B226" s="57"/>
      <c r="C226" s="57"/>
      <c r="D226" s="57" t="s">
        <v>277</v>
      </c>
      <c r="E226" s="65">
        <v>6</v>
      </c>
      <c r="F226" s="64" t="s">
        <v>136</v>
      </c>
      <c r="G226" s="60">
        <v>3</v>
      </c>
      <c r="H226" s="60">
        <v>5</v>
      </c>
      <c r="I226" s="60">
        <v>0</v>
      </c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</row>
    <row r="227" spans="1:56" ht="12.75">
      <c r="A227" s="57"/>
      <c r="B227" s="57"/>
      <c r="C227" s="57" t="s">
        <v>278</v>
      </c>
      <c r="D227" s="57" t="s">
        <v>279</v>
      </c>
      <c r="E227" s="64">
        <v>7</v>
      </c>
      <c r="F227" s="64" t="s">
        <v>35</v>
      </c>
      <c r="G227" s="60">
        <v>0</v>
      </c>
      <c r="H227" s="60">
        <v>0</v>
      </c>
      <c r="I227" s="60">
        <v>0</v>
      </c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</row>
    <row r="228" spans="1:56" ht="12.75">
      <c r="A228" s="57"/>
      <c r="B228" s="57"/>
      <c r="C228" s="57"/>
      <c r="D228" s="57" t="s">
        <v>280</v>
      </c>
      <c r="E228" s="65">
        <v>8</v>
      </c>
      <c r="F228" s="64" t="s">
        <v>35</v>
      </c>
      <c r="G228" s="60">
        <v>0</v>
      </c>
      <c r="H228" s="60">
        <v>0</v>
      </c>
      <c r="I228" s="60">
        <v>0</v>
      </c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</row>
    <row r="229" spans="1:56" ht="12.75">
      <c r="A229" s="57"/>
      <c r="B229" s="57"/>
      <c r="C229" s="57"/>
      <c r="D229" s="57" t="s">
        <v>281</v>
      </c>
      <c r="E229" s="64">
        <v>8</v>
      </c>
      <c r="F229" s="64" t="s">
        <v>35</v>
      </c>
      <c r="G229" s="60">
        <v>0</v>
      </c>
      <c r="H229" s="60">
        <v>0</v>
      </c>
      <c r="I229" s="60">
        <v>0</v>
      </c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</row>
    <row r="230" spans="1:56" ht="12.75">
      <c r="A230" s="57"/>
      <c r="B230" s="57"/>
      <c r="C230" s="57"/>
      <c r="D230" s="57" t="s">
        <v>282</v>
      </c>
      <c r="E230" s="64">
        <v>8</v>
      </c>
      <c r="F230" s="64" t="s">
        <v>35</v>
      </c>
      <c r="G230" s="60">
        <v>0</v>
      </c>
      <c r="H230" s="60">
        <v>0</v>
      </c>
      <c r="I230" s="60">
        <v>0</v>
      </c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</row>
    <row r="231" spans="1:56" ht="12.75">
      <c r="A231" s="57"/>
      <c r="B231" s="57"/>
      <c r="C231" s="57"/>
      <c r="D231" s="57" t="s">
        <v>283</v>
      </c>
      <c r="E231" s="65">
        <v>8</v>
      </c>
      <c r="F231" s="64" t="s">
        <v>35</v>
      </c>
      <c r="G231" s="60">
        <v>0</v>
      </c>
      <c r="H231" s="60">
        <v>0</v>
      </c>
      <c r="I231" s="60">
        <v>0</v>
      </c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</row>
    <row r="232" spans="1:56" ht="12.75">
      <c r="A232" s="57"/>
      <c r="B232" s="57"/>
      <c r="C232" s="57" t="s">
        <v>284</v>
      </c>
      <c r="D232" s="57" t="s">
        <v>285</v>
      </c>
      <c r="E232" s="64">
        <v>8</v>
      </c>
      <c r="F232" s="64" t="s">
        <v>26</v>
      </c>
      <c r="G232" s="60">
        <v>0</v>
      </c>
      <c r="H232" s="60">
        <v>0</v>
      </c>
      <c r="I232" s="60">
        <v>0</v>
      </c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</row>
    <row r="233" spans="1:56" ht="12.75">
      <c r="A233" s="57"/>
      <c r="B233" s="57"/>
      <c r="C233" s="57"/>
      <c r="D233" s="57" t="s">
        <v>286</v>
      </c>
      <c r="E233" s="65">
        <v>8</v>
      </c>
      <c r="F233" s="64" t="s">
        <v>26</v>
      </c>
      <c r="G233" s="60">
        <v>0</v>
      </c>
      <c r="H233" s="60">
        <v>0</v>
      </c>
      <c r="I233" s="60">
        <v>0</v>
      </c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</row>
    <row r="234" spans="1:56" ht="12.75">
      <c r="A234" s="57"/>
      <c r="B234" s="57"/>
      <c r="C234" s="57" t="s">
        <v>287</v>
      </c>
      <c r="D234" s="57" t="s">
        <v>288</v>
      </c>
      <c r="E234" s="66">
        <v>1</v>
      </c>
      <c r="F234" s="64"/>
      <c r="G234" s="60">
        <v>0</v>
      </c>
      <c r="H234" s="60">
        <v>0</v>
      </c>
      <c r="I234" s="60">
        <v>0</v>
      </c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</row>
    <row r="235" spans="1:56" ht="12.75">
      <c r="A235" s="57"/>
      <c r="B235" s="57"/>
      <c r="C235" s="57"/>
      <c r="D235" s="57" t="s">
        <v>289</v>
      </c>
      <c r="E235" s="65">
        <v>3</v>
      </c>
      <c r="F235" s="64" t="s">
        <v>59</v>
      </c>
      <c r="G235" s="60">
        <v>0</v>
      </c>
      <c r="H235" s="60">
        <v>0</v>
      </c>
      <c r="I235" s="60">
        <v>0</v>
      </c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</row>
    <row r="236" spans="1:56" ht="12.75">
      <c r="A236" s="57"/>
      <c r="B236" s="57"/>
      <c r="C236" s="57" t="s">
        <v>290</v>
      </c>
      <c r="D236" s="57" t="s">
        <v>459</v>
      </c>
      <c r="E236" s="64">
        <v>7</v>
      </c>
      <c r="F236" s="64" t="s">
        <v>35</v>
      </c>
      <c r="G236" s="60">
        <v>0</v>
      </c>
      <c r="H236" s="60">
        <v>0</v>
      </c>
      <c r="I236" s="60">
        <v>0</v>
      </c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</row>
    <row r="237" spans="1:56" ht="12.75">
      <c r="A237" s="57"/>
      <c r="B237" s="57"/>
      <c r="C237" s="57"/>
      <c r="D237" s="57" t="s">
        <v>460</v>
      </c>
      <c r="E237" s="65">
        <v>6</v>
      </c>
      <c r="F237" s="64" t="s">
        <v>136</v>
      </c>
      <c r="G237" s="60">
        <v>0</v>
      </c>
      <c r="H237" s="60">
        <v>5</v>
      </c>
      <c r="I237" s="60">
        <v>0</v>
      </c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</row>
    <row r="238" spans="1:56" ht="12.75">
      <c r="A238" s="57"/>
      <c r="B238" s="57"/>
      <c r="C238" s="57"/>
      <c r="D238" s="57" t="s">
        <v>461</v>
      </c>
      <c r="E238" s="65">
        <v>3</v>
      </c>
      <c r="F238" s="64" t="s">
        <v>35</v>
      </c>
      <c r="G238" s="60">
        <v>0</v>
      </c>
      <c r="H238" s="60">
        <v>0</v>
      </c>
      <c r="I238" s="60">
        <v>0</v>
      </c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</row>
    <row r="239" spans="1:56" ht="12.75">
      <c r="A239" s="57"/>
      <c r="B239" s="57"/>
      <c r="C239" s="57"/>
      <c r="D239" s="57" t="s">
        <v>462</v>
      </c>
      <c r="E239" s="66">
        <v>6</v>
      </c>
      <c r="F239" s="64" t="s">
        <v>35</v>
      </c>
      <c r="G239" s="60">
        <v>0</v>
      </c>
      <c r="H239" s="60">
        <v>0</v>
      </c>
      <c r="I239" s="60">
        <v>0</v>
      </c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</row>
    <row r="240" spans="1:56" ht="12.75">
      <c r="A240" s="57"/>
      <c r="B240" s="57"/>
      <c r="C240" s="57"/>
      <c r="D240" s="57" t="s">
        <v>463</v>
      </c>
      <c r="E240" s="65">
        <v>6</v>
      </c>
      <c r="F240" s="64" t="s">
        <v>35</v>
      </c>
      <c r="G240" s="60">
        <v>4</v>
      </c>
      <c r="H240" s="60">
        <v>0</v>
      </c>
      <c r="I240" s="60">
        <v>0</v>
      </c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</row>
    <row r="241" spans="1:56" ht="12.75">
      <c r="A241" s="57"/>
      <c r="B241" s="57"/>
      <c r="C241" s="57"/>
      <c r="D241" s="57" t="s">
        <v>464</v>
      </c>
      <c r="E241" s="65">
        <v>1</v>
      </c>
      <c r="F241" s="64" t="s">
        <v>35</v>
      </c>
      <c r="G241" s="60">
        <v>3</v>
      </c>
      <c r="H241" s="60">
        <v>4</v>
      </c>
      <c r="I241" s="60">
        <v>1</v>
      </c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</row>
    <row r="242" spans="1:56" ht="12.75">
      <c r="A242" s="57"/>
      <c r="B242" s="57"/>
      <c r="C242" s="57"/>
      <c r="D242" s="57" t="s">
        <v>465</v>
      </c>
      <c r="E242" s="65">
        <v>2</v>
      </c>
      <c r="F242" s="64" t="s">
        <v>35</v>
      </c>
      <c r="G242" s="60">
        <v>0</v>
      </c>
      <c r="H242" s="60">
        <v>0</v>
      </c>
      <c r="I242" s="60">
        <v>2</v>
      </c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</row>
    <row r="243" spans="1:56" ht="12.75">
      <c r="A243" s="57"/>
      <c r="B243" s="57"/>
      <c r="C243" s="57"/>
      <c r="D243" s="57" t="s">
        <v>466</v>
      </c>
      <c r="E243" s="65">
        <v>2</v>
      </c>
      <c r="F243" s="64" t="s">
        <v>35</v>
      </c>
      <c r="G243" s="60">
        <v>0</v>
      </c>
      <c r="H243" s="60">
        <v>0</v>
      </c>
      <c r="I243" s="60">
        <v>0</v>
      </c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</row>
    <row r="244" spans="1:56" ht="12.75">
      <c r="A244" s="57"/>
      <c r="B244" s="57"/>
      <c r="C244" s="57"/>
      <c r="D244" s="57" t="s">
        <v>467</v>
      </c>
      <c r="E244" s="65">
        <v>6</v>
      </c>
      <c r="F244" s="64" t="s">
        <v>35</v>
      </c>
      <c r="G244" s="60">
        <v>0</v>
      </c>
      <c r="H244" s="60">
        <v>0</v>
      </c>
      <c r="I244" s="60">
        <v>0</v>
      </c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</row>
    <row r="245" spans="1:56" ht="12.75">
      <c r="A245" s="57"/>
      <c r="B245" s="57"/>
      <c r="C245" s="57"/>
      <c r="D245" s="57" t="s">
        <v>468</v>
      </c>
      <c r="E245" s="64">
        <v>6</v>
      </c>
      <c r="F245" s="64" t="s">
        <v>35</v>
      </c>
      <c r="G245" s="60">
        <v>0</v>
      </c>
      <c r="H245" s="60">
        <v>0</v>
      </c>
      <c r="I245" s="60">
        <v>0</v>
      </c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</row>
    <row r="246" spans="1:56" ht="12.75">
      <c r="A246" s="57"/>
      <c r="B246" s="57"/>
      <c r="C246" s="57"/>
      <c r="D246" s="57" t="s">
        <v>469</v>
      </c>
      <c r="E246" s="64">
        <v>6</v>
      </c>
      <c r="F246" s="64" t="s">
        <v>35</v>
      </c>
      <c r="G246" s="60">
        <v>0</v>
      </c>
      <c r="H246" s="60">
        <v>0</v>
      </c>
      <c r="I246" s="60">
        <v>0</v>
      </c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</row>
    <row r="247" spans="1:56" ht="12.75">
      <c r="A247" s="57"/>
      <c r="B247" s="57"/>
      <c r="C247" s="57"/>
      <c r="D247" s="57" t="s">
        <v>470</v>
      </c>
      <c r="E247" s="65">
        <v>7</v>
      </c>
      <c r="F247" s="64" t="s">
        <v>26</v>
      </c>
      <c r="G247" s="60">
        <v>0</v>
      </c>
      <c r="H247" s="60">
        <v>0</v>
      </c>
      <c r="I247" s="60">
        <v>0</v>
      </c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</row>
    <row r="248" spans="1:56" ht="12.75">
      <c r="A248" s="57"/>
      <c r="B248" s="57"/>
      <c r="C248" s="57"/>
      <c r="D248" s="57" t="s">
        <v>471</v>
      </c>
      <c r="E248" s="65">
        <v>7</v>
      </c>
      <c r="F248" s="64" t="s">
        <v>26</v>
      </c>
      <c r="G248" s="60">
        <v>0</v>
      </c>
      <c r="H248" s="60">
        <v>0</v>
      </c>
      <c r="I248" s="60">
        <v>0</v>
      </c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</row>
    <row r="249" spans="1:56" ht="12.75">
      <c r="A249" s="57"/>
      <c r="B249" s="57"/>
      <c r="C249" s="57"/>
      <c r="D249" s="57" t="s">
        <v>472</v>
      </c>
      <c r="E249" s="64">
        <v>6</v>
      </c>
      <c r="F249" s="64" t="s">
        <v>26</v>
      </c>
      <c r="G249" s="60">
        <v>0</v>
      </c>
      <c r="H249" s="60">
        <v>0</v>
      </c>
      <c r="I249" s="60">
        <v>0</v>
      </c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</row>
    <row r="250" spans="1:56" ht="12.75">
      <c r="A250" s="57"/>
      <c r="B250" s="57"/>
      <c r="C250" s="57"/>
      <c r="D250" s="57" t="s">
        <v>473</v>
      </c>
      <c r="E250" s="65">
        <v>6</v>
      </c>
      <c r="F250" s="64" t="s">
        <v>26</v>
      </c>
      <c r="G250" s="60">
        <v>0</v>
      </c>
      <c r="H250" s="60">
        <v>0</v>
      </c>
      <c r="I250" s="60">
        <v>0</v>
      </c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</row>
    <row r="251" spans="1:56" ht="12.75">
      <c r="A251" s="57"/>
      <c r="B251" s="57"/>
      <c r="C251" s="57"/>
      <c r="D251" s="57" t="s">
        <v>474</v>
      </c>
      <c r="E251" s="65">
        <v>6</v>
      </c>
      <c r="F251" s="64" t="s">
        <v>26</v>
      </c>
      <c r="G251" s="60">
        <v>0</v>
      </c>
      <c r="H251" s="60">
        <v>0</v>
      </c>
      <c r="I251" s="60">
        <v>0</v>
      </c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</row>
    <row r="252" spans="1:56" ht="12.75">
      <c r="A252" s="57"/>
      <c r="B252" s="57"/>
      <c r="C252" s="57"/>
      <c r="D252" s="57" t="s">
        <v>475</v>
      </c>
      <c r="E252" s="64">
        <v>8</v>
      </c>
      <c r="F252" s="64" t="s">
        <v>35</v>
      </c>
      <c r="G252" s="60">
        <v>0</v>
      </c>
      <c r="H252" s="60">
        <v>0</v>
      </c>
      <c r="I252" s="60">
        <v>0</v>
      </c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</row>
    <row r="253" spans="1:56" ht="12.75">
      <c r="A253" s="57"/>
      <c r="B253" s="57"/>
      <c r="C253" s="57"/>
      <c r="D253" s="57" t="s">
        <v>476</v>
      </c>
      <c r="E253" s="65">
        <v>6</v>
      </c>
      <c r="F253" s="64" t="s">
        <v>26</v>
      </c>
      <c r="G253" s="60">
        <v>0</v>
      </c>
      <c r="H253" s="60">
        <v>0</v>
      </c>
      <c r="I253" s="60">
        <v>0</v>
      </c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</row>
    <row r="254" spans="1:56" ht="12.75">
      <c r="A254" s="57"/>
      <c r="B254" s="57"/>
      <c r="C254" s="57"/>
      <c r="D254" s="57" t="s">
        <v>477</v>
      </c>
      <c r="E254" s="65">
        <v>6</v>
      </c>
      <c r="F254" s="64" t="s">
        <v>26</v>
      </c>
      <c r="G254" s="60">
        <v>0</v>
      </c>
      <c r="H254" s="60">
        <v>0</v>
      </c>
      <c r="I254" s="60">
        <v>1</v>
      </c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</row>
    <row r="255" spans="1:56" ht="12.75">
      <c r="A255" s="57"/>
      <c r="B255" s="57"/>
      <c r="C255" s="57"/>
      <c r="D255" s="57" t="s">
        <v>478</v>
      </c>
      <c r="E255" s="65">
        <v>6</v>
      </c>
      <c r="F255" s="64" t="s">
        <v>26</v>
      </c>
      <c r="G255" s="60">
        <v>0</v>
      </c>
      <c r="H255" s="60">
        <v>0</v>
      </c>
      <c r="I255" s="60">
        <v>0</v>
      </c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</row>
    <row r="256" spans="1:56" ht="12.75">
      <c r="A256" s="57"/>
      <c r="B256" s="57"/>
      <c r="C256" s="57"/>
      <c r="D256" s="57" t="s">
        <v>479</v>
      </c>
      <c r="E256" s="65">
        <v>6</v>
      </c>
      <c r="F256" s="64" t="s">
        <v>26</v>
      </c>
      <c r="G256" s="60">
        <v>0</v>
      </c>
      <c r="H256" s="60">
        <v>0</v>
      </c>
      <c r="I256" s="60">
        <v>3</v>
      </c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</row>
    <row r="257" spans="1:56" ht="12.75">
      <c r="A257" s="57"/>
      <c r="B257" s="57"/>
      <c r="C257" s="57"/>
      <c r="D257" s="57" t="s">
        <v>480</v>
      </c>
      <c r="E257" s="65">
        <v>8</v>
      </c>
      <c r="F257" s="64" t="s">
        <v>26</v>
      </c>
      <c r="G257" s="60">
        <v>0</v>
      </c>
      <c r="H257" s="60">
        <v>0</v>
      </c>
      <c r="I257" s="60">
        <v>0</v>
      </c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</row>
    <row r="258" spans="1:56" ht="12.75">
      <c r="A258" s="57"/>
      <c r="B258" s="57"/>
      <c r="C258" s="57"/>
      <c r="D258" s="57" t="s">
        <v>481</v>
      </c>
      <c r="E258" s="65">
        <v>6</v>
      </c>
      <c r="F258" s="64" t="s">
        <v>35</v>
      </c>
      <c r="G258" s="60">
        <v>0</v>
      </c>
      <c r="H258" s="60">
        <v>0</v>
      </c>
      <c r="I258" s="60">
        <v>0</v>
      </c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</row>
    <row r="259" spans="1:56" ht="12.75">
      <c r="A259" s="57"/>
      <c r="B259" s="57"/>
      <c r="C259" s="57"/>
      <c r="D259" s="57" t="s">
        <v>482</v>
      </c>
      <c r="E259" s="64">
        <v>10</v>
      </c>
      <c r="F259" s="64" t="s">
        <v>35</v>
      </c>
      <c r="G259" s="60">
        <v>0</v>
      </c>
      <c r="H259" s="60">
        <v>0</v>
      </c>
      <c r="I259" s="60">
        <v>0</v>
      </c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</row>
    <row r="260" spans="1:56" ht="12.75">
      <c r="A260" s="57"/>
      <c r="B260" s="57"/>
      <c r="C260" s="57"/>
      <c r="D260" s="57" t="s">
        <v>483</v>
      </c>
      <c r="E260" s="64">
        <v>8</v>
      </c>
      <c r="F260" s="64" t="s">
        <v>26</v>
      </c>
      <c r="G260" s="60">
        <v>0</v>
      </c>
      <c r="H260" s="60">
        <v>0</v>
      </c>
      <c r="I260" s="60">
        <v>0</v>
      </c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</row>
    <row r="261" spans="1:56" ht="12.75">
      <c r="A261" s="57"/>
      <c r="B261" s="57"/>
      <c r="C261" s="57"/>
      <c r="D261" s="57" t="s">
        <v>484</v>
      </c>
      <c r="E261" s="64">
        <v>6</v>
      </c>
      <c r="F261" s="64" t="s">
        <v>35</v>
      </c>
      <c r="G261" s="60">
        <v>0</v>
      </c>
      <c r="H261" s="60">
        <v>0</v>
      </c>
      <c r="I261" s="60">
        <v>0</v>
      </c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</row>
    <row r="262" spans="1:56" ht="12.75">
      <c r="A262" s="57"/>
      <c r="B262" s="57"/>
      <c r="C262" s="57"/>
      <c r="D262" s="57" t="s">
        <v>485</v>
      </c>
      <c r="E262" s="64">
        <v>6</v>
      </c>
      <c r="F262" s="64" t="s">
        <v>136</v>
      </c>
      <c r="G262" s="60">
        <v>0</v>
      </c>
      <c r="H262" s="60">
        <v>0</v>
      </c>
      <c r="I262" s="60">
        <v>0</v>
      </c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</row>
    <row r="263" spans="1:56" ht="12.75">
      <c r="A263" s="57"/>
      <c r="B263" s="57"/>
      <c r="C263" s="57"/>
      <c r="D263" s="57" t="s">
        <v>486</v>
      </c>
      <c r="E263" s="64">
        <v>6</v>
      </c>
      <c r="F263" s="64" t="s">
        <v>136</v>
      </c>
      <c r="G263" s="60">
        <v>0</v>
      </c>
      <c r="H263" s="60">
        <v>0</v>
      </c>
      <c r="I263" s="60">
        <v>0</v>
      </c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</row>
    <row r="264" spans="1:56" ht="12.75">
      <c r="A264" s="57"/>
      <c r="B264" s="57"/>
      <c r="C264" s="57"/>
      <c r="D264" s="57" t="s">
        <v>487</v>
      </c>
      <c r="E264" s="65">
        <v>7</v>
      </c>
      <c r="F264" s="64" t="s">
        <v>35</v>
      </c>
      <c r="G264" s="60">
        <v>0</v>
      </c>
      <c r="H264" s="60">
        <v>0</v>
      </c>
      <c r="I264" s="60">
        <v>0</v>
      </c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</row>
    <row r="265" spans="1:56" ht="12.75">
      <c r="A265" s="57"/>
      <c r="B265" s="57"/>
      <c r="C265" s="57"/>
      <c r="D265" s="57" t="s">
        <v>488</v>
      </c>
      <c r="E265" s="65">
        <v>8</v>
      </c>
      <c r="F265" s="64" t="s">
        <v>35</v>
      </c>
      <c r="G265" s="60">
        <v>0</v>
      </c>
      <c r="H265" s="60">
        <v>0</v>
      </c>
      <c r="I265" s="60">
        <v>0</v>
      </c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</row>
    <row r="266" spans="1:56" ht="12.75">
      <c r="A266" s="57"/>
      <c r="B266" s="57"/>
      <c r="C266" s="57"/>
      <c r="D266" s="57" t="s">
        <v>489</v>
      </c>
      <c r="E266" s="65">
        <v>7</v>
      </c>
      <c r="F266" s="64" t="s">
        <v>59</v>
      </c>
      <c r="G266" s="60">
        <v>0</v>
      </c>
      <c r="H266" s="60">
        <v>0</v>
      </c>
      <c r="I266" s="60">
        <v>0</v>
      </c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</row>
    <row r="267" spans="1:56" ht="12.75">
      <c r="A267" s="57"/>
      <c r="B267" s="57"/>
      <c r="C267" s="57"/>
      <c r="D267" s="57" t="s">
        <v>490</v>
      </c>
      <c r="E267" s="65">
        <v>6</v>
      </c>
      <c r="F267" s="64" t="s">
        <v>98</v>
      </c>
      <c r="G267" s="60">
        <v>0</v>
      </c>
      <c r="H267" s="60">
        <v>0</v>
      </c>
      <c r="I267" s="60">
        <v>15</v>
      </c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</row>
    <row r="268" spans="1:56" ht="12.75">
      <c r="A268" s="57"/>
      <c r="B268" s="57"/>
      <c r="C268" s="57"/>
      <c r="D268" s="57" t="s">
        <v>491</v>
      </c>
      <c r="E268" s="65">
        <v>6</v>
      </c>
      <c r="F268" s="64" t="s">
        <v>98</v>
      </c>
      <c r="G268" s="60">
        <v>0</v>
      </c>
      <c r="H268" s="60">
        <v>0</v>
      </c>
      <c r="I268" s="60">
        <v>0</v>
      </c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</row>
    <row r="269" spans="1:56" ht="12.75">
      <c r="A269" s="57"/>
      <c r="B269" s="57"/>
      <c r="C269" s="57"/>
      <c r="D269" s="57" t="s">
        <v>492</v>
      </c>
      <c r="E269" s="66">
        <v>6</v>
      </c>
      <c r="F269" s="64" t="s">
        <v>98</v>
      </c>
      <c r="G269" s="60">
        <v>0</v>
      </c>
      <c r="H269" s="60">
        <v>0</v>
      </c>
      <c r="I269" s="60">
        <v>0</v>
      </c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</row>
    <row r="270" spans="1:56" ht="12.75">
      <c r="A270" s="57"/>
      <c r="B270" s="57"/>
      <c r="C270" s="57"/>
      <c r="D270" s="57" t="s">
        <v>493</v>
      </c>
      <c r="E270" s="65">
        <v>6</v>
      </c>
      <c r="F270" s="64" t="s">
        <v>98</v>
      </c>
      <c r="G270" s="60">
        <v>0</v>
      </c>
      <c r="H270" s="60">
        <v>0</v>
      </c>
      <c r="I270" s="60">
        <v>0</v>
      </c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</row>
    <row r="271" spans="1:56" ht="12.75">
      <c r="A271" s="57"/>
      <c r="B271" s="57"/>
      <c r="C271" s="57"/>
      <c r="D271" s="57" t="s">
        <v>494</v>
      </c>
      <c r="E271" s="65">
        <v>6</v>
      </c>
      <c r="F271" s="64" t="s">
        <v>98</v>
      </c>
      <c r="G271" s="60">
        <v>0</v>
      </c>
      <c r="H271" s="60">
        <v>0</v>
      </c>
      <c r="I271" s="60">
        <v>0</v>
      </c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</row>
    <row r="272" spans="1:56" ht="12.75">
      <c r="A272" s="57"/>
      <c r="B272" s="57"/>
      <c r="C272" s="57"/>
      <c r="D272" s="57" t="s">
        <v>495</v>
      </c>
      <c r="E272" s="64">
        <v>6</v>
      </c>
      <c r="F272" s="64" t="s">
        <v>98</v>
      </c>
      <c r="G272" s="60">
        <v>0</v>
      </c>
      <c r="H272" s="60">
        <v>0</v>
      </c>
      <c r="I272" s="60">
        <v>0</v>
      </c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</row>
    <row r="273" spans="1:56" ht="12.75">
      <c r="A273" s="57"/>
      <c r="B273" s="57"/>
      <c r="C273" s="57"/>
      <c r="D273" s="57" t="s">
        <v>496</v>
      </c>
      <c r="E273" s="64">
        <v>6</v>
      </c>
      <c r="F273" s="64" t="s">
        <v>35</v>
      </c>
      <c r="G273" s="60">
        <v>0</v>
      </c>
      <c r="H273" s="60">
        <v>0</v>
      </c>
      <c r="I273" s="60">
        <v>0</v>
      </c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</row>
    <row r="274" spans="1:56" ht="12.75">
      <c r="A274" s="57"/>
      <c r="B274" s="57"/>
      <c r="C274" s="57"/>
      <c r="D274" s="57" t="s">
        <v>497</v>
      </c>
      <c r="E274" s="64">
        <v>5</v>
      </c>
      <c r="F274" s="64" t="s">
        <v>35</v>
      </c>
      <c r="G274" s="60">
        <v>0</v>
      </c>
      <c r="H274" s="60">
        <v>0</v>
      </c>
      <c r="I274" s="60">
        <v>0</v>
      </c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</row>
    <row r="275" spans="1:56" ht="12.75">
      <c r="A275" s="57"/>
      <c r="B275" s="57"/>
      <c r="C275" s="57"/>
      <c r="D275" s="57" t="s">
        <v>498</v>
      </c>
      <c r="E275" s="66">
        <v>9</v>
      </c>
      <c r="F275" s="64" t="s">
        <v>35</v>
      </c>
      <c r="G275" s="60">
        <v>0</v>
      </c>
      <c r="H275" s="60">
        <v>0</v>
      </c>
      <c r="I275" s="60">
        <v>0</v>
      </c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</row>
    <row r="276" spans="1:56" ht="12.75">
      <c r="A276" s="57"/>
      <c r="B276" s="57"/>
      <c r="C276" s="57"/>
      <c r="D276" s="57" t="s">
        <v>499</v>
      </c>
      <c r="E276" s="64">
        <v>6</v>
      </c>
      <c r="F276" s="64" t="s">
        <v>35</v>
      </c>
      <c r="G276" s="60">
        <v>0</v>
      </c>
      <c r="H276" s="60">
        <v>0</v>
      </c>
      <c r="I276" s="60">
        <v>0</v>
      </c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</row>
    <row r="277" spans="1:56" ht="12.75">
      <c r="A277" s="57"/>
      <c r="B277" s="57"/>
      <c r="C277" s="57"/>
      <c r="D277" s="57" t="s">
        <v>500</v>
      </c>
      <c r="E277" s="65">
        <v>5</v>
      </c>
      <c r="F277" s="64" t="s">
        <v>35</v>
      </c>
      <c r="G277" s="60">
        <v>0</v>
      </c>
      <c r="H277" s="60">
        <v>0</v>
      </c>
      <c r="I277" s="60">
        <v>0</v>
      </c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</row>
    <row r="278" spans="1:56" ht="12.75">
      <c r="A278" s="57"/>
      <c r="B278" s="57"/>
      <c r="C278" s="57"/>
      <c r="D278" s="57" t="s">
        <v>501</v>
      </c>
      <c r="E278" s="65">
        <v>7</v>
      </c>
      <c r="F278" s="64" t="s">
        <v>35</v>
      </c>
      <c r="G278" s="60">
        <v>0</v>
      </c>
      <c r="H278" s="60">
        <v>0</v>
      </c>
      <c r="I278" s="60">
        <v>2</v>
      </c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</row>
    <row r="279" spans="1:56" ht="12.75">
      <c r="A279" s="57"/>
      <c r="B279" s="57"/>
      <c r="C279" s="57"/>
      <c r="D279" s="57" t="s">
        <v>502</v>
      </c>
      <c r="E279" s="64">
        <v>4</v>
      </c>
      <c r="F279" s="64" t="s">
        <v>35</v>
      </c>
      <c r="G279" s="60">
        <v>0</v>
      </c>
      <c r="H279" s="60">
        <v>0</v>
      </c>
      <c r="I279" s="60">
        <v>0</v>
      </c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</row>
    <row r="280" spans="1:56" ht="12.75">
      <c r="A280" s="57"/>
      <c r="B280" s="57"/>
      <c r="C280" s="57"/>
      <c r="D280" s="57" t="s">
        <v>503</v>
      </c>
      <c r="E280" s="65">
        <v>7</v>
      </c>
      <c r="F280" s="64" t="s">
        <v>35</v>
      </c>
      <c r="G280" s="60">
        <v>0</v>
      </c>
      <c r="H280" s="60">
        <v>1</v>
      </c>
      <c r="I280" s="60">
        <v>5</v>
      </c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</row>
    <row r="281" spans="1:56" ht="12.75">
      <c r="A281" s="57"/>
      <c r="B281" s="57"/>
      <c r="C281" s="57"/>
      <c r="D281" s="57" t="s">
        <v>504</v>
      </c>
      <c r="E281" s="65">
        <v>6</v>
      </c>
      <c r="F281" s="64" t="s">
        <v>35</v>
      </c>
      <c r="G281" s="60">
        <v>0</v>
      </c>
      <c r="H281" s="60">
        <v>0</v>
      </c>
      <c r="I281" s="60">
        <v>0</v>
      </c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</row>
    <row r="282" spans="1:56" ht="12.75">
      <c r="A282" s="57"/>
      <c r="B282" s="57"/>
      <c r="C282" s="57"/>
      <c r="D282" s="57" t="s">
        <v>505</v>
      </c>
      <c r="E282" s="65">
        <v>6</v>
      </c>
      <c r="F282" s="64" t="s">
        <v>136</v>
      </c>
      <c r="G282" s="60">
        <v>0</v>
      </c>
      <c r="H282" s="60">
        <v>0</v>
      </c>
      <c r="I282" s="60">
        <v>5</v>
      </c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</row>
    <row r="283" spans="1:56" ht="12.75">
      <c r="A283" s="57"/>
      <c r="B283" s="57"/>
      <c r="C283" s="57"/>
      <c r="D283" s="57" t="s">
        <v>506</v>
      </c>
      <c r="E283" s="65">
        <v>2</v>
      </c>
      <c r="F283" s="64" t="s">
        <v>35</v>
      </c>
      <c r="G283" s="60">
        <v>0</v>
      </c>
      <c r="H283" s="60">
        <v>0</v>
      </c>
      <c r="I283" s="60">
        <v>0</v>
      </c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</row>
    <row r="284" spans="1:56" ht="12.75">
      <c r="A284" s="57"/>
      <c r="B284" s="57"/>
      <c r="C284" s="57"/>
      <c r="D284" s="57" t="s">
        <v>507</v>
      </c>
      <c r="E284" s="65">
        <v>4</v>
      </c>
      <c r="F284" s="64" t="s">
        <v>35</v>
      </c>
      <c r="G284" s="60">
        <v>0</v>
      </c>
      <c r="H284" s="60">
        <v>0</v>
      </c>
      <c r="I284" s="60">
        <v>0</v>
      </c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</row>
    <row r="285" spans="1:56" ht="12.75">
      <c r="A285" s="57"/>
      <c r="B285" s="57"/>
      <c r="C285" s="57"/>
      <c r="D285" s="57" t="s">
        <v>508</v>
      </c>
      <c r="E285" s="65">
        <v>4</v>
      </c>
      <c r="F285" s="64" t="s">
        <v>35</v>
      </c>
      <c r="G285" s="60">
        <v>0</v>
      </c>
      <c r="H285" s="60">
        <v>0</v>
      </c>
      <c r="I285" s="60">
        <v>0</v>
      </c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</row>
    <row r="286" spans="1:56" ht="12.75">
      <c r="A286" s="57"/>
      <c r="B286" s="57"/>
      <c r="C286" s="57"/>
      <c r="D286" s="57" t="s">
        <v>509</v>
      </c>
      <c r="E286" s="65">
        <v>6</v>
      </c>
      <c r="F286" s="64" t="s">
        <v>136</v>
      </c>
      <c r="G286" s="60">
        <v>0</v>
      </c>
      <c r="H286" s="60">
        <v>0</v>
      </c>
      <c r="I286" s="60">
        <v>0</v>
      </c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</row>
    <row r="287" spans="1:56" ht="12.75">
      <c r="A287" s="57"/>
      <c r="B287" s="57"/>
      <c r="C287" s="57"/>
      <c r="D287" s="57" t="s">
        <v>510</v>
      </c>
      <c r="E287" s="64">
        <v>6</v>
      </c>
      <c r="F287" s="64" t="s">
        <v>511</v>
      </c>
      <c r="G287" s="60">
        <v>0</v>
      </c>
      <c r="H287" s="60">
        <v>0</v>
      </c>
      <c r="I287" s="60">
        <v>0</v>
      </c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</row>
    <row r="288" spans="1:56" ht="12.75">
      <c r="A288" s="57"/>
      <c r="B288" s="57"/>
      <c r="C288" s="57"/>
      <c r="D288" s="57" t="s">
        <v>512</v>
      </c>
      <c r="E288" s="65">
        <v>5</v>
      </c>
      <c r="F288" s="64" t="s">
        <v>68</v>
      </c>
      <c r="G288" s="60">
        <v>0</v>
      </c>
      <c r="H288" s="60">
        <v>1</v>
      </c>
      <c r="I288" s="60">
        <v>0</v>
      </c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</row>
    <row r="289" spans="1:56" ht="12.75">
      <c r="A289" s="57"/>
      <c r="B289" s="57"/>
      <c r="C289" s="57"/>
      <c r="D289" s="57" t="s">
        <v>513</v>
      </c>
      <c r="E289" s="64">
        <v>6</v>
      </c>
      <c r="F289" s="64" t="s">
        <v>35</v>
      </c>
      <c r="G289" s="60">
        <v>0</v>
      </c>
      <c r="H289" s="60">
        <v>0</v>
      </c>
      <c r="I289" s="60">
        <v>0</v>
      </c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</row>
    <row r="290" spans="1:56" ht="12.75">
      <c r="A290" s="57"/>
      <c r="B290" s="57"/>
      <c r="C290" s="57"/>
      <c r="D290" s="57" t="s">
        <v>514</v>
      </c>
      <c r="E290" s="65">
        <v>5</v>
      </c>
      <c r="F290" s="64" t="s">
        <v>26</v>
      </c>
      <c r="G290" s="60">
        <v>0</v>
      </c>
      <c r="H290" s="60">
        <v>0</v>
      </c>
      <c r="I290" s="60">
        <v>0</v>
      </c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</row>
    <row r="291" spans="1:56" ht="12.75">
      <c r="A291" s="57"/>
      <c r="B291" s="57"/>
      <c r="C291" s="57"/>
      <c r="D291" s="57" t="s">
        <v>515</v>
      </c>
      <c r="E291" s="65">
        <v>6</v>
      </c>
      <c r="F291" s="64" t="s">
        <v>35</v>
      </c>
      <c r="G291" s="60">
        <v>0</v>
      </c>
      <c r="H291" s="60">
        <v>0</v>
      </c>
      <c r="I291" s="60">
        <v>0</v>
      </c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</row>
    <row r="292" spans="1:56" ht="12.75">
      <c r="A292" s="57"/>
      <c r="B292" s="57"/>
      <c r="C292" s="57"/>
      <c r="D292" s="57" t="s">
        <v>516</v>
      </c>
      <c r="E292" s="65">
        <v>7</v>
      </c>
      <c r="F292" s="64" t="s">
        <v>35</v>
      </c>
      <c r="G292" s="60">
        <v>0</v>
      </c>
      <c r="H292" s="60">
        <v>1</v>
      </c>
      <c r="I292" s="60">
        <v>0</v>
      </c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</row>
    <row r="293" spans="1:56" ht="12.75">
      <c r="A293" s="57"/>
      <c r="B293" s="57"/>
      <c r="C293" s="57"/>
      <c r="D293" s="57" t="s">
        <v>517</v>
      </c>
      <c r="E293" s="65">
        <v>7</v>
      </c>
      <c r="F293" s="64" t="s">
        <v>35</v>
      </c>
      <c r="G293" s="60">
        <v>0</v>
      </c>
      <c r="H293" s="60">
        <v>5</v>
      </c>
      <c r="I293" s="60">
        <v>0</v>
      </c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</row>
    <row r="294" spans="1:56" ht="12.75">
      <c r="A294" s="57"/>
      <c r="B294" s="57"/>
      <c r="C294" s="57"/>
      <c r="D294" s="57" t="s">
        <v>518</v>
      </c>
      <c r="E294" s="65">
        <v>7</v>
      </c>
      <c r="F294" s="64" t="s">
        <v>35</v>
      </c>
      <c r="G294" s="60">
        <v>0</v>
      </c>
      <c r="H294" s="60">
        <v>0</v>
      </c>
      <c r="I294" s="60">
        <v>0</v>
      </c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</row>
    <row r="295" spans="1:56" ht="12.75">
      <c r="A295" s="57"/>
      <c r="B295" s="57"/>
      <c r="C295" s="57"/>
      <c r="D295" s="57" t="s">
        <v>519</v>
      </c>
      <c r="E295" s="65">
        <v>7</v>
      </c>
      <c r="F295" s="64" t="s">
        <v>35</v>
      </c>
      <c r="G295" s="60">
        <v>23</v>
      </c>
      <c r="H295" s="60">
        <v>154</v>
      </c>
      <c r="I295" s="60">
        <v>24</v>
      </c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</row>
    <row r="296" spans="1:56" ht="12.75">
      <c r="A296" s="57"/>
      <c r="B296" s="57"/>
      <c r="C296" s="57"/>
      <c r="D296" s="57" t="s">
        <v>520</v>
      </c>
      <c r="E296" s="65">
        <v>8</v>
      </c>
      <c r="F296" s="64" t="s">
        <v>98</v>
      </c>
      <c r="G296" s="60">
        <v>42</v>
      </c>
      <c r="H296" s="60">
        <v>0</v>
      </c>
      <c r="I296" s="60">
        <v>3</v>
      </c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</row>
    <row r="297" spans="1:56" ht="12.75">
      <c r="A297" s="57"/>
      <c r="B297" s="57"/>
      <c r="C297" s="57"/>
      <c r="D297" s="57" t="s">
        <v>521</v>
      </c>
      <c r="E297" s="65">
        <v>8</v>
      </c>
      <c r="F297" s="64" t="s">
        <v>98</v>
      </c>
      <c r="G297" s="60">
        <v>0</v>
      </c>
      <c r="H297" s="60">
        <v>0</v>
      </c>
      <c r="I297" s="60">
        <v>0</v>
      </c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</row>
    <row r="298" spans="1:56" ht="12.75">
      <c r="A298" s="57"/>
      <c r="B298" s="57"/>
      <c r="C298" s="57"/>
      <c r="D298" s="57" t="s">
        <v>522</v>
      </c>
      <c r="E298" s="65">
        <v>8</v>
      </c>
      <c r="F298" s="64" t="s">
        <v>98</v>
      </c>
      <c r="G298" s="60">
        <v>1</v>
      </c>
      <c r="H298" s="60">
        <v>0</v>
      </c>
      <c r="I298" s="60">
        <v>1</v>
      </c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</row>
    <row r="299" spans="1:56" ht="12.75">
      <c r="A299" s="57"/>
      <c r="B299" s="57"/>
      <c r="C299" s="57"/>
      <c r="D299" s="57" t="s">
        <v>523</v>
      </c>
      <c r="E299" s="65">
        <v>6</v>
      </c>
      <c r="F299" s="64" t="s">
        <v>98</v>
      </c>
      <c r="G299" s="60">
        <v>0</v>
      </c>
      <c r="H299" s="60">
        <v>0</v>
      </c>
      <c r="I299" s="60">
        <v>0</v>
      </c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</row>
    <row r="300" spans="1:56" ht="12.75">
      <c r="A300" s="57"/>
      <c r="B300" s="57"/>
      <c r="C300" s="57"/>
      <c r="D300" s="57" t="s">
        <v>524</v>
      </c>
      <c r="E300" s="65">
        <v>8</v>
      </c>
      <c r="F300" s="64" t="s">
        <v>98</v>
      </c>
      <c r="G300" s="60">
        <v>0</v>
      </c>
      <c r="H300" s="60">
        <v>0</v>
      </c>
      <c r="I300" s="60">
        <v>0</v>
      </c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</row>
    <row r="301" spans="1:56" ht="12.75">
      <c r="A301" s="57"/>
      <c r="B301" s="57"/>
      <c r="C301" s="57"/>
      <c r="D301" s="57" t="s">
        <v>525</v>
      </c>
      <c r="E301" s="65">
        <v>8</v>
      </c>
      <c r="F301" s="64" t="s">
        <v>98</v>
      </c>
      <c r="G301" s="60">
        <v>42</v>
      </c>
      <c r="H301" s="60">
        <v>47</v>
      </c>
      <c r="I301" s="60">
        <v>0</v>
      </c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</row>
    <row r="302" spans="1:56" ht="12.75">
      <c r="A302" s="57"/>
      <c r="B302" s="57"/>
      <c r="C302" s="57"/>
      <c r="D302" s="57" t="s">
        <v>526</v>
      </c>
      <c r="E302" s="65">
        <v>8</v>
      </c>
      <c r="F302" s="64" t="s">
        <v>98</v>
      </c>
      <c r="G302" s="60">
        <v>0</v>
      </c>
      <c r="H302" s="60">
        <v>0</v>
      </c>
      <c r="I302" s="60">
        <v>0</v>
      </c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</row>
    <row r="303" spans="1:56" ht="12.75">
      <c r="A303" s="57"/>
      <c r="B303" s="57"/>
      <c r="C303" s="57"/>
      <c r="D303" s="57" t="s">
        <v>527</v>
      </c>
      <c r="E303" s="65">
        <v>8</v>
      </c>
      <c r="F303" s="64" t="s">
        <v>98</v>
      </c>
      <c r="G303" s="60">
        <v>0</v>
      </c>
      <c r="H303" s="60">
        <v>0</v>
      </c>
      <c r="I303" s="60">
        <v>0</v>
      </c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</row>
    <row r="304" spans="1:56" ht="12.75">
      <c r="A304" s="57"/>
      <c r="B304" s="57"/>
      <c r="C304" s="57"/>
      <c r="D304" s="57" t="s">
        <v>528</v>
      </c>
      <c r="E304" s="65">
        <v>6</v>
      </c>
      <c r="F304" s="64" t="s">
        <v>529</v>
      </c>
      <c r="G304" s="60">
        <v>0</v>
      </c>
      <c r="H304" s="60">
        <v>0</v>
      </c>
      <c r="I304" s="60">
        <v>0</v>
      </c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</row>
    <row r="305" spans="1:56" ht="12.75">
      <c r="A305" s="57"/>
      <c r="B305" s="57"/>
      <c r="C305" s="57"/>
      <c r="D305" s="57" t="s">
        <v>530</v>
      </c>
      <c r="E305" s="65">
        <v>6</v>
      </c>
      <c r="F305" s="64" t="s">
        <v>35</v>
      </c>
      <c r="G305" s="60">
        <v>4</v>
      </c>
      <c r="H305" s="60">
        <v>2</v>
      </c>
      <c r="I305" s="60">
        <v>1</v>
      </c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</row>
    <row r="306" spans="1:56" ht="12.75">
      <c r="A306" s="57"/>
      <c r="B306" s="57"/>
      <c r="C306" s="57"/>
      <c r="D306" s="57" t="s">
        <v>531</v>
      </c>
      <c r="E306" s="64">
        <v>0</v>
      </c>
      <c r="F306" s="64" t="s">
        <v>35</v>
      </c>
      <c r="G306" s="60">
        <v>0</v>
      </c>
      <c r="H306" s="60">
        <v>0</v>
      </c>
      <c r="I306" s="60">
        <v>0</v>
      </c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</row>
    <row r="307" spans="1:56" ht="12.75">
      <c r="A307" s="57"/>
      <c r="B307" s="57"/>
      <c r="C307" s="57"/>
      <c r="D307" s="57" t="s">
        <v>532</v>
      </c>
      <c r="E307" s="65">
        <v>8</v>
      </c>
      <c r="F307" s="64" t="s">
        <v>35</v>
      </c>
      <c r="G307" s="60">
        <v>0</v>
      </c>
      <c r="H307" s="60">
        <v>1</v>
      </c>
      <c r="I307" s="60">
        <v>0</v>
      </c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</row>
    <row r="308" spans="1:56" ht="12.75">
      <c r="A308" s="57"/>
      <c r="B308" s="57"/>
      <c r="C308" s="57"/>
      <c r="D308" s="57" t="s">
        <v>533</v>
      </c>
      <c r="E308" s="65">
        <v>1</v>
      </c>
      <c r="F308" s="64" t="s">
        <v>35</v>
      </c>
      <c r="G308" s="60">
        <v>0</v>
      </c>
      <c r="H308" s="60">
        <v>0</v>
      </c>
      <c r="I308" s="60">
        <v>0</v>
      </c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</row>
    <row r="309" spans="1:56" ht="12.75">
      <c r="A309" s="57"/>
      <c r="B309" s="57"/>
      <c r="C309" s="57"/>
      <c r="D309" s="57" t="s">
        <v>534</v>
      </c>
      <c r="E309" s="65">
        <v>8</v>
      </c>
      <c r="F309" s="64" t="s">
        <v>35</v>
      </c>
      <c r="G309" s="60">
        <v>0</v>
      </c>
      <c r="H309" s="60">
        <v>0</v>
      </c>
      <c r="I309" s="60">
        <v>0</v>
      </c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</row>
    <row r="310" spans="1:56" ht="12.75">
      <c r="A310" s="57"/>
      <c r="B310" s="57"/>
      <c r="C310" s="57"/>
      <c r="D310" s="57" t="s">
        <v>535</v>
      </c>
      <c r="E310" s="65">
        <v>6</v>
      </c>
      <c r="F310" s="64" t="s">
        <v>35</v>
      </c>
      <c r="G310" s="60">
        <v>0</v>
      </c>
      <c r="H310" s="60">
        <v>0</v>
      </c>
      <c r="I310" s="60">
        <v>0</v>
      </c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</row>
    <row r="311" spans="1:56" ht="12.75">
      <c r="A311" s="57"/>
      <c r="B311" s="57"/>
      <c r="C311" s="57"/>
      <c r="D311" s="57" t="s">
        <v>536</v>
      </c>
      <c r="E311" s="66">
        <v>6</v>
      </c>
      <c r="F311" s="64" t="s">
        <v>35</v>
      </c>
      <c r="G311" s="60">
        <v>0</v>
      </c>
      <c r="H311" s="60">
        <v>0</v>
      </c>
      <c r="I311" s="60">
        <v>0</v>
      </c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</row>
    <row r="312" spans="1:56" ht="12.75">
      <c r="A312" s="57"/>
      <c r="B312" s="57"/>
      <c r="C312" s="57"/>
      <c r="D312" s="57" t="s">
        <v>537</v>
      </c>
      <c r="E312" s="65">
        <v>6</v>
      </c>
      <c r="F312" s="64" t="s">
        <v>35</v>
      </c>
      <c r="G312" s="60">
        <v>0</v>
      </c>
      <c r="H312" s="60">
        <v>0</v>
      </c>
      <c r="I312" s="60">
        <v>0</v>
      </c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</row>
    <row r="313" spans="1:56" ht="12.75">
      <c r="A313" s="57"/>
      <c r="B313" s="57"/>
      <c r="C313" s="57"/>
      <c r="D313" s="57" t="s">
        <v>538</v>
      </c>
      <c r="E313" s="64">
        <v>3</v>
      </c>
      <c r="F313" s="64" t="s">
        <v>35</v>
      </c>
      <c r="G313" s="60">
        <v>0</v>
      </c>
      <c r="H313" s="60">
        <v>0</v>
      </c>
      <c r="I313" s="60">
        <v>0</v>
      </c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</row>
    <row r="314" spans="1:56" ht="12.75">
      <c r="A314" s="57"/>
      <c r="B314" s="57"/>
      <c r="C314" s="57"/>
      <c r="D314" s="57" t="s">
        <v>539</v>
      </c>
      <c r="E314" s="65">
        <v>3</v>
      </c>
      <c r="F314" s="64" t="s">
        <v>35</v>
      </c>
      <c r="G314" s="60">
        <v>0</v>
      </c>
      <c r="H314" s="60">
        <v>0</v>
      </c>
      <c r="I314" s="60">
        <v>0</v>
      </c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</row>
    <row r="315" spans="1:56" ht="12.75">
      <c r="A315" s="57"/>
      <c r="B315" s="57"/>
      <c r="C315" s="57"/>
      <c r="D315" s="57" t="s">
        <v>540</v>
      </c>
      <c r="E315" s="64">
        <v>6</v>
      </c>
      <c r="F315" s="64" t="s">
        <v>35</v>
      </c>
      <c r="G315" s="60">
        <v>0</v>
      </c>
      <c r="H315" s="60">
        <v>0</v>
      </c>
      <c r="I315" s="60">
        <v>0</v>
      </c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</row>
    <row r="316" spans="1:56" ht="12.75">
      <c r="A316" s="57"/>
      <c r="B316" s="57"/>
      <c r="C316" s="57"/>
      <c r="D316" s="57" t="s">
        <v>541</v>
      </c>
      <c r="E316" s="64">
        <v>2</v>
      </c>
      <c r="F316" s="64" t="s">
        <v>35</v>
      </c>
      <c r="G316" s="60">
        <v>0</v>
      </c>
      <c r="H316" s="60">
        <v>0</v>
      </c>
      <c r="I316" s="60">
        <v>0</v>
      </c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</row>
    <row r="317" spans="1:56" ht="12.75">
      <c r="A317" s="57"/>
      <c r="B317" s="57"/>
      <c r="C317" s="57"/>
      <c r="D317" s="57" t="s">
        <v>542</v>
      </c>
      <c r="E317" s="65">
        <v>4</v>
      </c>
      <c r="F317" s="64" t="s">
        <v>35</v>
      </c>
      <c r="G317" s="60">
        <v>0</v>
      </c>
      <c r="H317" s="60">
        <v>0</v>
      </c>
      <c r="I317" s="60">
        <v>0</v>
      </c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</row>
    <row r="318" spans="1:56" ht="12.75">
      <c r="A318" s="57"/>
      <c r="B318" s="57"/>
      <c r="C318" s="57"/>
      <c r="D318" s="57" t="s">
        <v>543</v>
      </c>
      <c r="E318" s="65">
        <v>5</v>
      </c>
      <c r="F318" s="64" t="s">
        <v>35</v>
      </c>
      <c r="G318" s="60">
        <v>0</v>
      </c>
      <c r="H318" s="60">
        <v>0</v>
      </c>
      <c r="I318" s="60">
        <v>0</v>
      </c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</row>
    <row r="319" spans="1:56" ht="12.75">
      <c r="A319" s="57"/>
      <c r="B319" s="57"/>
      <c r="C319" s="57"/>
      <c r="D319" s="57" t="s">
        <v>544</v>
      </c>
      <c r="E319" s="65">
        <v>5</v>
      </c>
      <c r="F319" s="64" t="s">
        <v>35</v>
      </c>
      <c r="G319" s="60">
        <v>3</v>
      </c>
      <c r="H319" s="60">
        <v>3</v>
      </c>
      <c r="I319" s="60">
        <v>0</v>
      </c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</row>
    <row r="320" spans="1:56" ht="12.75">
      <c r="A320" s="57"/>
      <c r="B320" s="57"/>
      <c r="C320" s="57"/>
      <c r="D320" s="57" t="s">
        <v>545</v>
      </c>
      <c r="E320" s="65">
        <v>4</v>
      </c>
      <c r="F320" s="64" t="s">
        <v>35</v>
      </c>
      <c r="G320" s="60">
        <v>1</v>
      </c>
      <c r="H320" s="60">
        <v>1</v>
      </c>
      <c r="I320" s="60">
        <v>0</v>
      </c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</row>
    <row r="321" spans="1:56" ht="12.75">
      <c r="A321" s="57"/>
      <c r="B321" s="57"/>
      <c r="C321" s="57"/>
      <c r="D321" s="57" t="s">
        <v>546</v>
      </c>
      <c r="E321" s="65">
        <v>6</v>
      </c>
      <c r="F321" s="64" t="s">
        <v>35</v>
      </c>
      <c r="G321" s="60">
        <v>0</v>
      </c>
      <c r="H321" s="60">
        <v>0</v>
      </c>
      <c r="I321" s="60">
        <v>0</v>
      </c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</row>
    <row r="322" spans="1:56" ht="12.75">
      <c r="A322" s="57"/>
      <c r="B322" s="57"/>
      <c r="C322" s="57"/>
      <c r="D322" s="57" t="s">
        <v>547</v>
      </c>
      <c r="E322" s="65">
        <v>8</v>
      </c>
      <c r="F322" s="64" t="s">
        <v>35</v>
      </c>
      <c r="G322" s="60">
        <v>0</v>
      </c>
      <c r="H322" s="60">
        <v>0</v>
      </c>
      <c r="I322" s="60">
        <v>0</v>
      </c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</row>
    <row r="323" spans="1:56" ht="12.75">
      <c r="A323" s="57"/>
      <c r="B323" s="57"/>
      <c r="C323" s="57"/>
      <c r="D323" s="57" t="s">
        <v>548</v>
      </c>
      <c r="E323" s="65">
        <v>8</v>
      </c>
      <c r="F323" s="64" t="s">
        <v>35</v>
      </c>
      <c r="G323" s="60">
        <v>0</v>
      </c>
      <c r="H323" s="60">
        <v>0</v>
      </c>
      <c r="I323" s="60">
        <v>0</v>
      </c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</row>
    <row r="324" spans="1:56" ht="12.75">
      <c r="A324" s="57"/>
      <c r="B324" s="57"/>
      <c r="C324" s="57"/>
      <c r="D324" s="57" t="s">
        <v>549</v>
      </c>
      <c r="E324" s="65">
        <v>5</v>
      </c>
      <c r="F324" s="67" t="s">
        <v>35</v>
      </c>
      <c r="G324" s="60">
        <v>0</v>
      </c>
      <c r="H324" s="60">
        <v>0</v>
      </c>
      <c r="I324" s="60">
        <v>0</v>
      </c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</row>
    <row r="325" spans="1:56" ht="12.75">
      <c r="A325" s="57"/>
      <c r="B325" s="57"/>
      <c r="C325" s="57"/>
      <c r="D325" s="57" t="s">
        <v>550</v>
      </c>
      <c r="E325" s="64">
        <v>6</v>
      </c>
      <c r="F325" s="64" t="s">
        <v>35</v>
      </c>
      <c r="G325" s="60">
        <v>0</v>
      </c>
      <c r="H325" s="60">
        <v>0</v>
      </c>
      <c r="I325" s="60">
        <v>0</v>
      </c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</row>
    <row r="326" spans="1:56" ht="12.75">
      <c r="A326" s="57"/>
      <c r="B326" s="57"/>
      <c r="C326" s="57"/>
      <c r="D326" s="57" t="s">
        <v>551</v>
      </c>
      <c r="E326" s="65">
        <v>6</v>
      </c>
      <c r="F326" s="64" t="s">
        <v>98</v>
      </c>
      <c r="G326" s="60">
        <v>0</v>
      </c>
      <c r="H326" s="60">
        <v>0</v>
      </c>
      <c r="I326" s="60">
        <v>0</v>
      </c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</row>
    <row r="327" spans="1:56" ht="12.75">
      <c r="A327" s="57"/>
      <c r="B327" s="57"/>
      <c r="C327" s="57"/>
      <c r="D327" s="57" t="s">
        <v>552</v>
      </c>
      <c r="E327" s="64">
        <v>6</v>
      </c>
      <c r="F327" s="64" t="s">
        <v>35</v>
      </c>
      <c r="G327" s="60">
        <v>0</v>
      </c>
      <c r="H327" s="60">
        <v>0</v>
      </c>
      <c r="I327" s="60">
        <v>0</v>
      </c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</row>
    <row r="328" spans="1:56" ht="12.75">
      <c r="A328" s="57"/>
      <c r="B328" s="57"/>
      <c r="C328" s="57"/>
      <c r="D328" s="57" t="s">
        <v>553</v>
      </c>
      <c r="E328" s="65">
        <v>6</v>
      </c>
      <c r="F328" s="64" t="s">
        <v>35</v>
      </c>
      <c r="G328" s="60">
        <v>0</v>
      </c>
      <c r="H328" s="60">
        <v>0</v>
      </c>
      <c r="I328" s="60">
        <v>0</v>
      </c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</row>
    <row r="329" spans="1:56" ht="12.75">
      <c r="A329" s="57"/>
      <c r="B329" s="57"/>
      <c r="C329" s="57"/>
      <c r="D329" s="57" t="s">
        <v>554</v>
      </c>
      <c r="E329" s="66">
        <v>6</v>
      </c>
      <c r="F329" s="64" t="s">
        <v>555</v>
      </c>
      <c r="G329" s="60">
        <v>0</v>
      </c>
      <c r="H329" s="60">
        <v>0</v>
      </c>
      <c r="I329" s="60">
        <v>0</v>
      </c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</row>
    <row r="330" spans="1:56" ht="12.75">
      <c r="A330" s="57"/>
      <c r="B330" s="57"/>
      <c r="C330" s="57"/>
      <c r="D330" s="57" t="s">
        <v>556</v>
      </c>
      <c r="E330" s="65">
        <v>6</v>
      </c>
      <c r="F330" s="64" t="s">
        <v>555</v>
      </c>
      <c r="G330" s="60">
        <v>0</v>
      </c>
      <c r="H330" s="60">
        <v>0</v>
      </c>
      <c r="I330" s="60">
        <v>0</v>
      </c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</row>
    <row r="331" spans="1:56" ht="12.75">
      <c r="A331" s="57"/>
      <c r="B331" s="57"/>
      <c r="C331" s="57"/>
      <c r="D331" s="57" t="s">
        <v>557</v>
      </c>
      <c r="E331" s="65">
        <v>2</v>
      </c>
      <c r="F331" s="64" t="s">
        <v>35</v>
      </c>
      <c r="G331" s="60">
        <v>0</v>
      </c>
      <c r="H331" s="60">
        <v>0</v>
      </c>
      <c r="I331" s="60">
        <v>0</v>
      </c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</row>
    <row r="332" spans="1:56" ht="12.75">
      <c r="A332" s="57"/>
      <c r="B332" s="57"/>
      <c r="C332" s="57"/>
      <c r="D332" s="57" t="s">
        <v>558</v>
      </c>
      <c r="E332" s="65">
        <v>6</v>
      </c>
      <c r="F332" s="64" t="s">
        <v>35</v>
      </c>
      <c r="G332" s="60">
        <v>0</v>
      </c>
      <c r="H332" s="60">
        <v>0</v>
      </c>
      <c r="I332" s="60">
        <v>0</v>
      </c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</row>
    <row r="333" spans="1:56" ht="12.75">
      <c r="A333" s="57"/>
      <c r="B333" s="57"/>
      <c r="C333" s="57"/>
      <c r="D333" s="57" t="s">
        <v>559</v>
      </c>
      <c r="E333" s="65">
        <v>6</v>
      </c>
      <c r="F333" s="64" t="s">
        <v>35</v>
      </c>
      <c r="G333" s="60">
        <v>1</v>
      </c>
      <c r="H333" s="60">
        <v>0</v>
      </c>
      <c r="I333" s="60">
        <v>0</v>
      </c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</row>
    <row r="334" spans="1:56" ht="12.75">
      <c r="A334" s="57"/>
      <c r="B334" s="57"/>
      <c r="C334" s="57"/>
      <c r="D334" s="57" t="s">
        <v>560</v>
      </c>
      <c r="E334" s="65">
        <v>5</v>
      </c>
      <c r="F334" s="64" t="s">
        <v>35</v>
      </c>
      <c r="G334" s="60">
        <v>7</v>
      </c>
      <c r="H334" s="60">
        <v>10</v>
      </c>
      <c r="I334" s="60">
        <v>11</v>
      </c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</row>
    <row r="335" spans="1:56" ht="12.75">
      <c r="A335" s="57"/>
      <c r="B335" s="57"/>
      <c r="C335" s="57"/>
      <c r="D335" s="57" t="s">
        <v>561</v>
      </c>
      <c r="E335" s="65">
        <v>5</v>
      </c>
      <c r="F335" s="64" t="s">
        <v>35</v>
      </c>
      <c r="G335" s="60">
        <v>0</v>
      </c>
      <c r="H335" s="60">
        <v>0</v>
      </c>
      <c r="I335" s="60">
        <v>0</v>
      </c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</row>
    <row r="336" spans="1:56" ht="12.75">
      <c r="A336" s="57"/>
      <c r="B336" s="57" t="s">
        <v>291</v>
      </c>
      <c r="C336" s="57"/>
      <c r="D336" s="57" t="s">
        <v>562</v>
      </c>
      <c r="E336" s="65">
        <v>6</v>
      </c>
      <c r="F336" s="64" t="s">
        <v>26</v>
      </c>
      <c r="G336" s="60">
        <v>0</v>
      </c>
      <c r="H336" s="60">
        <v>0</v>
      </c>
      <c r="I336" s="60">
        <v>0</v>
      </c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</row>
    <row r="337" spans="1:56" ht="12.75">
      <c r="A337" s="57"/>
      <c r="B337" s="57" t="s">
        <v>293</v>
      </c>
      <c r="C337" s="57"/>
      <c r="D337" s="57" t="s">
        <v>293</v>
      </c>
      <c r="E337" s="65">
        <v>5</v>
      </c>
      <c r="F337" s="64" t="s">
        <v>35</v>
      </c>
      <c r="G337" s="60">
        <v>27</v>
      </c>
      <c r="H337" s="60">
        <v>3</v>
      </c>
      <c r="I337" s="60">
        <v>10</v>
      </c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</row>
    <row r="338" spans="1:56" ht="12.75">
      <c r="A338" s="57"/>
      <c r="B338" s="57" t="s">
        <v>294</v>
      </c>
      <c r="C338" s="57"/>
      <c r="D338" s="57" t="s">
        <v>294</v>
      </c>
      <c r="E338" s="65">
        <v>4</v>
      </c>
      <c r="F338" s="64" t="s">
        <v>26</v>
      </c>
      <c r="G338" s="60">
        <v>33</v>
      </c>
      <c r="H338" s="60">
        <v>1</v>
      </c>
      <c r="I338" s="60">
        <v>1</v>
      </c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</row>
    <row r="339" spans="1:56" ht="12.75">
      <c r="A339" s="57"/>
      <c r="B339" s="57" t="s">
        <v>563</v>
      </c>
      <c r="C339" s="57"/>
      <c r="D339" s="57" t="s">
        <v>564</v>
      </c>
      <c r="E339" s="66">
        <v>4</v>
      </c>
      <c r="F339" s="64" t="s">
        <v>26</v>
      </c>
      <c r="G339" s="60">
        <v>0</v>
      </c>
      <c r="H339" s="60">
        <v>0</v>
      </c>
      <c r="I339" s="60">
        <v>0</v>
      </c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</row>
    <row r="340" spans="1:56" ht="12.75">
      <c r="A340" s="57"/>
      <c r="B340" s="57"/>
      <c r="C340" s="57"/>
      <c r="D340" s="57" t="s">
        <v>565</v>
      </c>
      <c r="E340" s="64">
        <v>4</v>
      </c>
      <c r="F340" s="64" t="s">
        <v>26</v>
      </c>
      <c r="G340" s="60">
        <v>0</v>
      </c>
      <c r="H340" s="60">
        <v>0</v>
      </c>
      <c r="I340" s="60">
        <v>0</v>
      </c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</row>
    <row r="341" spans="1:56" ht="12.75">
      <c r="A341" s="57"/>
      <c r="B341" s="57" t="s">
        <v>295</v>
      </c>
      <c r="C341" s="57"/>
      <c r="D341" s="57" t="s">
        <v>296</v>
      </c>
      <c r="E341" s="65">
        <v>5</v>
      </c>
      <c r="F341" s="64" t="s">
        <v>26</v>
      </c>
      <c r="G341" s="60">
        <v>0</v>
      </c>
      <c r="H341" s="60">
        <v>0</v>
      </c>
      <c r="I341" s="60">
        <v>0</v>
      </c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</row>
    <row r="342" spans="1:56" ht="12.75">
      <c r="A342" s="57"/>
      <c r="B342" s="57" t="s">
        <v>297</v>
      </c>
      <c r="C342" s="57"/>
      <c r="D342" s="57" t="s">
        <v>297</v>
      </c>
      <c r="E342" s="65">
        <v>8</v>
      </c>
      <c r="F342" s="64" t="s">
        <v>35</v>
      </c>
      <c r="G342" s="60">
        <v>0</v>
      </c>
      <c r="H342" s="60">
        <v>0</v>
      </c>
      <c r="I342" s="60">
        <v>0</v>
      </c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</row>
    <row r="343" spans="1:56" ht="12.75">
      <c r="A343" s="57"/>
      <c r="B343" s="57" t="s">
        <v>298</v>
      </c>
      <c r="C343" s="57" t="s">
        <v>299</v>
      </c>
      <c r="D343" s="57" t="s">
        <v>300</v>
      </c>
      <c r="E343" s="65">
        <v>8</v>
      </c>
      <c r="F343" s="64" t="s">
        <v>136</v>
      </c>
      <c r="G343" s="60">
        <v>0</v>
      </c>
      <c r="H343" s="60">
        <v>0</v>
      </c>
      <c r="I343" s="60">
        <v>0</v>
      </c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</row>
    <row r="344" spans="1:56" ht="12.75">
      <c r="A344" s="57"/>
      <c r="B344" s="57" t="s">
        <v>301</v>
      </c>
      <c r="C344" s="57" t="s">
        <v>302</v>
      </c>
      <c r="D344" s="57" t="s">
        <v>566</v>
      </c>
      <c r="E344" s="65">
        <v>6</v>
      </c>
      <c r="F344" s="64" t="s">
        <v>98</v>
      </c>
      <c r="G344" s="60">
        <v>0</v>
      </c>
      <c r="H344" s="60">
        <v>0</v>
      </c>
      <c r="I344" s="60">
        <v>0</v>
      </c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</row>
    <row r="345" spans="1:56" ht="12.75">
      <c r="A345" s="57"/>
      <c r="B345" s="57" t="s">
        <v>304</v>
      </c>
      <c r="C345" s="57"/>
      <c r="D345" s="57" t="s">
        <v>567</v>
      </c>
      <c r="E345" s="65">
        <v>6</v>
      </c>
      <c r="F345" s="64" t="s">
        <v>35</v>
      </c>
      <c r="G345" s="60">
        <v>0</v>
      </c>
      <c r="H345" s="60">
        <v>0</v>
      </c>
      <c r="I345" s="60">
        <v>0</v>
      </c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</row>
    <row r="346" spans="1:56" ht="12.75">
      <c r="A346" s="57"/>
      <c r="B346" s="57"/>
      <c r="C346" s="57"/>
      <c r="D346" s="57" t="s">
        <v>568</v>
      </c>
      <c r="E346" s="65">
        <v>8</v>
      </c>
      <c r="F346" s="64" t="s">
        <v>35</v>
      </c>
      <c r="G346" s="60">
        <v>19</v>
      </c>
      <c r="H346" s="60">
        <v>0</v>
      </c>
      <c r="I346" s="60">
        <v>0</v>
      </c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</row>
    <row r="347" spans="1:56" ht="12.75">
      <c r="A347" s="57"/>
      <c r="B347" s="57" t="s">
        <v>307</v>
      </c>
      <c r="C347" s="57"/>
      <c r="D347" s="57" t="s">
        <v>569</v>
      </c>
      <c r="E347" s="64">
        <v>8</v>
      </c>
      <c r="F347" s="65" t="s">
        <v>59</v>
      </c>
      <c r="G347" s="60">
        <v>0</v>
      </c>
      <c r="H347" s="60">
        <v>0</v>
      </c>
      <c r="I347" s="60">
        <v>0</v>
      </c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</row>
    <row r="348" spans="1:56" ht="12.75">
      <c r="A348" s="57"/>
      <c r="B348" s="57"/>
      <c r="C348" s="57"/>
      <c r="D348" s="57" t="s">
        <v>308</v>
      </c>
      <c r="E348" s="66">
        <v>8</v>
      </c>
      <c r="F348" s="66" t="s">
        <v>164</v>
      </c>
      <c r="G348" s="60">
        <v>0</v>
      </c>
      <c r="H348" s="60">
        <v>0</v>
      </c>
      <c r="I348" s="60">
        <v>0</v>
      </c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</row>
    <row r="349" spans="1:56" ht="12.75">
      <c r="A349" s="57"/>
      <c r="B349" s="57"/>
      <c r="C349" s="57"/>
      <c r="D349" s="57" t="s">
        <v>309</v>
      </c>
      <c r="E349" s="64">
        <v>6</v>
      </c>
      <c r="F349" s="65" t="s">
        <v>59</v>
      </c>
      <c r="G349" s="60">
        <v>0</v>
      </c>
      <c r="H349" s="60">
        <v>0</v>
      </c>
      <c r="I349" s="60">
        <v>0</v>
      </c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</row>
    <row r="350" spans="1:56" ht="12.75">
      <c r="A350" s="57"/>
      <c r="B350" s="57"/>
      <c r="C350" s="57"/>
      <c r="D350" s="57" t="s">
        <v>310</v>
      </c>
      <c r="E350" s="65">
        <v>8</v>
      </c>
      <c r="F350" s="65" t="s">
        <v>59</v>
      </c>
      <c r="G350" s="60">
        <v>0</v>
      </c>
      <c r="H350" s="60">
        <v>0</v>
      </c>
      <c r="I350" s="60">
        <v>0</v>
      </c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</row>
    <row r="351" spans="1:56" ht="12.75">
      <c r="A351" s="57"/>
      <c r="B351" s="57"/>
      <c r="C351" s="57"/>
      <c r="D351" s="57" t="s">
        <v>570</v>
      </c>
      <c r="E351" s="65">
        <v>6</v>
      </c>
      <c r="F351" s="64" t="s">
        <v>59</v>
      </c>
      <c r="G351" s="60">
        <v>0</v>
      </c>
      <c r="H351" s="60">
        <v>0</v>
      </c>
      <c r="I351" s="60">
        <v>0</v>
      </c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</row>
    <row r="352" spans="1:56" ht="12.75">
      <c r="A352" s="57"/>
      <c r="B352" s="57"/>
      <c r="C352" s="57"/>
      <c r="D352" s="57" t="s">
        <v>312</v>
      </c>
      <c r="E352" s="66">
        <v>8</v>
      </c>
      <c r="F352" s="65" t="s">
        <v>59</v>
      </c>
      <c r="G352" s="60">
        <v>0</v>
      </c>
      <c r="H352" s="60">
        <v>0</v>
      </c>
      <c r="I352" s="60">
        <v>0</v>
      </c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</row>
    <row r="353" spans="1:56" ht="12.75">
      <c r="A353" s="57"/>
      <c r="B353" s="57"/>
      <c r="C353" s="57"/>
      <c r="D353" s="57" t="s">
        <v>313</v>
      </c>
      <c r="E353" s="65">
        <v>8</v>
      </c>
      <c r="F353" s="64" t="s">
        <v>59</v>
      </c>
      <c r="G353" s="60">
        <v>0</v>
      </c>
      <c r="H353" s="60">
        <v>0</v>
      </c>
      <c r="I353" s="60">
        <v>0</v>
      </c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</row>
    <row r="354" spans="1:56" ht="12.75">
      <c r="A354" s="57"/>
      <c r="B354" s="57"/>
      <c r="C354" s="57"/>
      <c r="D354" s="57" t="s">
        <v>314</v>
      </c>
      <c r="E354" s="65">
        <v>8</v>
      </c>
      <c r="F354" s="64" t="s">
        <v>59</v>
      </c>
      <c r="G354" s="60">
        <v>0</v>
      </c>
      <c r="H354" s="60">
        <v>0</v>
      </c>
      <c r="I354" s="60">
        <v>0</v>
      </c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</row>
    <row r="355" spans="1:56" ht="12.75">
      <c r="A355" s="57"/>
      <c r="B355" s="57" t="s">
        <v>315</v>
      </c>
      <c r="C355" s="57"/>
      <c r="D355" s="57" t="s">
        <v>316</v>
      </c>
      <c r="E355" s="65">
        <v>5</v>
      </c>
      <c r="F355" s="65" t="s">
        <v>26</v>
      </c>
      <c r="G355" s="60">
        <v>0</v>
      </c>
      <c r="H355" s="60">
        <v>0</v>
      </c>
      <c r="I355" s="60">
        <v>0</v>
      </c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</row>
    <row r="356" spans="1:56" ht="12.75">
      <c r="A356" s="57"/>
      <c r="B356" s="57"/>
      <c r="C356" s="57"/>
      <c r="D356" s="57" t="s">
        <v>317</v>
      </c>
      <c r="E356" s="65">
        <v>8</v>
      </c>
      <c r="F356" s="65" t="s">
        <v>26</v>
      </c>
      <c r="G356" s="60">
        <v>1</v>
      </c>
      <c r="H356" s="60">
        <v>0</v>
      </c>
      <c r="I356" s="60">
        <v>2</v>
      </c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</row>
    <row r="357" spans="1:56" ht="12.75">
      <c r="A357" s="57"/>
      <c r="B357" s="57"/>
      <c r="C357" s="57"/>
      <c r="D357" s="57" t="s">
        <v>318</v>
      </c>
      <c r="E357" s="65">
        <v>5</v>
      </c>
      <c r="F357" s="65" t="s">
        <v>26</v>
      </c>
      <c r="G357" s="60">
        <v>0</v>
      </c>
      <c r="H357" s="60">
        <v>0</v>
      </c>
      <c r="I357" s="60">
        <v>1</v>
      </c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</row>
    <row r="358" spans="1:56" ht="12.75">
      <c r="A358" s="57"/>
      <c r="B358" s="57"/>
      <c r="C358" s="57"/>
      <c r="D358" s="57" t="s">
        <v>319</v>
      </c>
      <c r="E358" s="65">
        <v>5</v>
      </c>
      <c r="F358" s="64" t="s">
        <v>26</v>
      </c>
      <c r="G358" s="60">
        <v>0</v>
      </c>
      <c r="H358" s="60">
        <v>0</v>
      </c>
      <c r="I358" s="60">
        <v>0</v>
      </c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</row>
    <row r="359" spans="1:56" ht="12.75">
      <c r="A359" s="57"/>
      <c r="B359" s="57"/>
      <c r="C359" s="57"/>
      <c r="D359" s="57" t="s">
        <v>320</v>
      </c>
      <c r="E359" s="64">
        <v>8</v>
      </c>
      <c r="F359" s="64" t="s">
        <v>26</v>
      </c>
      <c r="G359" s="60">
        <v>0</v>
      </c>
      <c r="H359" s="60">
        <v>0</v>
      </c>
      <c r="I359" s="60">
        <v>0</v>
      </c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</row>
    <row r="360" spans="1:56" ht="12.75">
      <c r="A360" s="57"/>
      <c r="B360" s="57"/>
      <c r="C360" s="57"/>
      <c r="D360" s="57" t="s">
        <v>321</v>
      </c>
      <c r="E360" s="65">
        <v>5</v>
      </c>
      <c r="F360" s="65" t="s">
        <v>26</v>
      </c>
      <c r="G360" s="60">
        <v>0</v>
      </c>
      <c r="H360" s="60">
        <v>0</v>
      </c>
      <c r="I360" s="60">
        <v>0</v>
      </c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</row>
    <row r="361" spans="1:56" ht="12.75">
      <c r="A361" s="57"/>
      <c r="B361" s="57"/>
      <c r="C361" s="57"/>
      <c r="D361" s="57" t="s">
        <v>322</v>
      </c>
      <c r="E361" s="64">
        <v>5</v>
      </c>
      <c r="F361" s="64" t="s">
        <v>26</v>
      </c>
      <c r="G361" s="60">
        <v>0</v>
      </c>
      <c r="H361" s="60">
        <v>0</v>
      </c>
      <c r="I361" s="60">
        <v>0</v>
      </c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</row>
    <row r="362" spans="1:56" ht="12.75">
      <c r="A362" s="57"/>
      <c r="B362" s="57"/>
      <c r="C362" s="57"/>
      <c r="D362" s="57" t="s">
        <v>323</v>
      </c>
      <c r="E362" s="65">
        <v>5</v>
      </c>
      <c r="F362" s="64" t="s">
        <v>26</v>
      </c>
      <c r="G362" s="60">
        <v>0</v>
      </c>
      <c r="H362" s="60">
        <v>0</v>
      </c>
      <c r="I362" s="60">
        <v>0</v>
      </c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</row>
    <row r="363" spans="1:56" ht="12.75">
      <c r="A363" s="57"/>
      <c r="B363" s="57"/>
      <c r="C363" s="57"/>
      <c r="D363" s="57" t="s">
        <v>324</v>
      </c>
      <c r="E363" s="64">
        <v>5</v>
      </c>
      <c r="F363" s="64" t="s">
        <v>26</v>
      </c>
      <c r="G363" s="60">
        <v>0</v>
      </c>
      <c r="H363" s="60">
        <v>0</v>
      </c>
      <c r="I363" s="60">
        <v>0</v>
      </c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</row>
    <row r="364" spans="1:56" ht="12.75">
      <c r="A364" s="57"/>
      <c r="B364" s="57" t="s">
        <v>325</v>
      </c>
      <c r="C364" s="57" t="s">
        <v>326</v>
      </c>
      <c r="D364" s="57" t="s">
        <v>327</v>
      </c>
      <c r="E364" s="65">
        <v>5</v>
      </c>
      <c r="F364" s="64" t="s">
        <v>26</v>
      </c>
      <c r="G364" s="60">
        <v>0</v>
      </c>
      <c r="H364" s="60">
        <v>0</v>
      </c>
      <c r="I364" s="60">
        <v>0</v>
      </c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</row>
    <row r="365" spans="1:56" ht="12.75">
      <c r="A365" s="57"/>
      <c r="B365" s="57" t="s">
        <v>315</v>
      </c>
      <c r="C365" s="57"/>
      <c r="D365" s="57" t="s">
        <v>328</v>
      </c>
      <c r="E365" s="65">
        <v>8</v>
      </c>
      <c r="F365" s="65" t="s">
        <v>26</v>
      </c>
      <c r="G365" s="60">
        <v>0</v>
      </c>
      <c r="H365" s="60">
        <v>0</v>
      </c>
      <c r="I365" s="60">
        <v>0</v>
      </c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</row>
    <row r="366" spans="1:56" ht="12.75">
      <c r="A366" s="57"/>
      <c r="B366" s="57"/>
      <c r="C366" s="57"/>
      <c r="D366" s="57" t="s">
        <v>329</v>
      </c>
      <c r="E366" s="65">
        <v>8</v>
      </c>
      <c r="F366" s="64" t="s">
        <v>26</v>
      </c>
      <c r="G366" s="60">
        <v>1</v>
      </c>
      <c r="H366" s="60">
        <v>0</v>
      </c>
      <c r="I366" s="60">
        <v>1</v>
      </c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</row>
    <row r="367" spans="1:56" ht="12.75">
      <c r="A367" s="57"/>
      <c r="B367" s="57"/>
      <c r="C367" s="57"/>
      <c r="D367" s="57" t="s">
        <v>330</v>
      </c>
      <c r="E367" s="64">
        <v>5</v>
      </c>
      <c r="F367" s="64" t="s">
        <v>26</v>
      </c>
      <c r="G367" s="60">
        <v>0</v>
      </c>
      <c r="H367" s="60">
        <v>0</v>
      </c>
      <c r="I367" s="60">
        <v>0</v>
      </c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</row>
    <row r="368" spans="1:56" ht="12.75">
      <c r="A368" s="57"/>
      <c r="B368" s="57"/>
      <c r="C368" s="57"/>
      <c r="D368" s="57" t="s">
        <v>331</v>
      </c>
      <c r="E368" s="65">
        <v>5</v>
      </c>
      <c r="F368" s="64" t="s">
        <v>26</v>
      </c>
      <c r="G368" s="60">
        <v>0</v>
      </c>
      <c r="H368" s="60">
        <v>0</v>
      </c>
      <c r="I368" s="60">
        <v>0</v>
      </c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</row>
    <row r="369" spans="1:56" ht="12.75">
      <c r="A369" s="57"/>
      <c r="B369" s="57"/>
      <c r="C369" s="57"/>
      <c r="D369" s="57" t="s">
        <v>332</v>
      </c>
      <c r="E369" s="65">
        <v>5</v>
      </c>
      <c r="F369" s="64" t="s">
        <v>26</v>
      </c>
      <c r="G369" s="60">
        <v>0</v>
      </c>
      <c r="H369" s="60">
        <v>0</v>
      </c>
      <c r="I369" s="60">
        <v>0</v>
      </c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</row>
    <row r="370" spans="1:56" ht="12.75">
      <c r="A370" s="57"/>
      <c r="B370" s="57"/>
      <c r="C370" s="57"/>
      <c r="D370" s="57" t="s">
        <v>333</v>
      </c>
      <c r="E370" s="66">
        <v>5</v>
      </c>
      <c r="F370" s="64" t="s">
        <v>26</v>
      </c>
      <c r="G370" s="60">
        <v>0</v>
      </c>
      <c r="H370" s="60">
        <v>0</v>
      </c>
      <c r="I370" s="60">
        <v>0</v>
      </c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</row>
    <row r="371" spans="1:56" ht="12.75">
      <c r="A371" s="57"/>
      <c r="B371" s="57"/>
      <c r="C371" s="57"/>
      <c r="D371" s="57" t="s">
        <v>334</v>
      </c>
      <c r="E371" s="65">
        <v>5</v>
      </c>
      <c r="F371" s="64" t="s">
        <v>26</v>
      </c>
      <c r="G371" s="60">
        <v>0</v>
      </c>
      <c r="H371" s="60">
        <v>0</v>
      </c>
      <c r="I371" s="60">
        <v>0</v>
      </c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</row>
    <row r="372" spans="1:56" ht="12.75">
      <c r="A372" s="57"/>
      <c r="B372" s="57"/>
      <c r="C372" s="57"/>
      <c r="D372" s="57" t="s">
        <v>335</v>
      </c>
      <c r="E372" s="65">
        <v>8</v>
      </c>
      <c r="F372" s="64" t="s">
        <v>26</v>
      </c>
      <c r="G372" s="60">
        <v>1</v>
      </c>
      <c r="H372" s="60">
        <v>0</v>
      </c>
      <c r="I372" s="60">
        <v>0</v>
      </c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</row>
    <row r="373" spans="1:56" ht="12.75">
      <c r="A373" s="57"/>
      <c r="B373" s="57"/>
      <c r="C373" s="57"/>
      <c r="D373" s="57" t="s">
        <v>336</v>
      </c>
      <c r="E373" s="65">
        <v>8</v>
      </c>
      <c r="F373" s="64" t="s">
        <v>26</v>
      </c>
      <c r="G373" s="60">
        <v>1</v>
      </c>
      <c r="H373" s="60">
        <v>0</v>
      </c>
      <c r="I373" s="60">
        <v>0</v>
      </c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</row>
    <row r="374" spans="1:56" ht="12.75">
      <c r="A374" s="57"/>
      <c r="B374" s="57"/>
      <c r="C374" s="57"/>
      <c r="D374" s="57" t="s">
        <v>337</v>
      </c>
      <c r="E374" s="65">
        <v>5</v>
      </c>
      <c r="F374" s="64" t="s">
        <v>26</v>
      </c>
      <c r="G374" s="60">
        <v>0</v>
      </c>
      <c r="H374" s="60">
        <v>0</v>
      </c>
      <c r="I374" s="60">
        <v>0</v>
      </c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</row>
    <row r="375" spans="1:56" ht="12.75">
      <c r="A375" s="57"/>
      <c r="B375" s="57"/>
      <c r="C375" s="57"/>
      <c r="D375" s="57" t="s">
        <v>338</v>
      </c>
      <c r="E375" s="65">
        <v>5</v>
      </c>
      <c r="F375" s="64" t="s">
        <v>26</v>
      </c>
      <c r="G375" s="60">
        <v>0</v>
      </c>
      <c r="H375" s="60">
        <v>0</v>
      </c>
      <c r="I375" s="60">
        <v>0</v>
      </c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</row>
    <row r="376" spans="1:56" ht="12.75">
      <c r="A376" s="57"/>
      <c r="B376" s="57"/>
      <c r="C376" s="57"/>
      <c r="D376" s="57" t="s">
        <v>339</v>
      </c>
      <c r="E376" s="65">
        <v>5</v>
      </c>
      <c r="F376" s="64" t="s">
        <v>26</v>
      </c>
      <c r="G376" s="60">
        <v>1</v>
      </c>
      <c r="H376" s="60">
        <v>0</v>
      </c>
      <c r="I376" s="60">
        <v>0</v>
      </c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</row>
    <row r="377" spans="1:56" ht="12.75">
      <c r="A377" s="57"/>
      <c r="B377" s="57"/>
      <c r="C377" s="57"/>
      <c r="D377" s="57" t="s">
        <v>340</v>
      </c>
      <c r="E377" s="64">
        <v>5</v>
      </c>
      <c r="F377" s="64" t="s">
        <v>26</v>
      </c>
      <c r="G377" s="60">
        <v>0</v>
      </c>
      <c r="H377" s="60">
        <v>0</v>
      </c>
      <c r="I377" s="60">
        <v>0</v>
      </c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</row>
    <row r="378" spans="1:56" ht="12.75">
      <c r="A378" s="57"/>
      <c r="B378" s="57"/>
      <c r="C378" s="57"/>
      <c r="D378" s="57" t="s">
        <v>341</v>
      </c>
      <c r="E378" s="65">
        <v>5</v>
      </c>
      <c r="F378" s="64" t="s">
        <v>26</v>
      </c>
      <c r="G378" s="60">
        <v>0</v>
      </c>
      <c r="H378" s="60">
        <v>0</v>
      </c>
      <c r="I378" s="60">
        <v>2</v>
      </c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</row>
    <row r="379" spans="1:56" ht="12.75">
      <c r="A379" s="57"/>
      <c r="B379" s="57"/>
      <c r="C379" s="57"/>
      <c r="D379" s="57" t="s">
        <v>342</v>
      </c>
      <c r="E379" s="65">
        <v>5</v>
      </c>
      <c r="F379" s="64" t="s">
        <v>26</v>
      </c>
      <c r="G379" s="60">
        <v>0</v>
      </c>
      <c r="H379" s="60">
        <v>0</v>
      </c>
      <c r="I379" s="60">
        <v>0</v>
      </c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</row>
    <row r="380" spans="1:56" ht="12.75">
      <c r="A380" s="57"/>
      <c r="B380" s="57"/>
      <c r="C380" s="57"/>
      <c r="D380" s="57" t="s">
        <v>343</v>
      </c>
      <c r="E380" s="64">
        <v>5</v>
      </c>
      <c r="F380" s="64" t="s">
        <v>26</v>
      </c>
      <c r="G380" s="60">
        <v>0</v>
      </c>
      <c r="H380" s="60">
        <v>0</v>
      </c>
      <c r="I380" s="60">
        <v>0</v>
      </c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</row>
    <row r="381" spans="1:56" ht="12.75">
      <c r="A381" s="57"/>
      <c r="B381" s="57"/>
      <c r="C381" s="57"/>
      <c r="D381" s="57" t="s">
        <v>344</v>
      </c>
      <c r="E381" s="65">
        <v>5</v>
      </c>
      <c r="F381" s="64" t="s">
        <v>26</v>
      </c>
      <c r="G381" s="60">
        <v>0</v>
      </c>
      <c r="H381" s="60">
        <v>0</v>
      </c>
      <c r="I381" s="60">
        <v>0</v>
      </c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</row>
    <row r="382" spans="1:56" ht="12.75">
      <c r="A382" s="57"/>
      <c r="B382" s="57"/>
      <c r="C382" s="57"/>
      <c r="D382" s="57"/>
      <c r="E382" s="65"/>
      <c r="F382" s="64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</row>
    <row r="383" spans="1:56" ht="12.75">
      <c r="A383" s="57"/>
      <c r="B383" s="57"/>
      <c r="C383" s="57"/>
      <c r="D383" s="57" t="s">
        <v>571</v>
      </c>
      <c r="E383" s="57"/>
      <c r="F383" s="57"/>
      <c r="G383" s="57">
        <v>500</v>
      </c>
      <c r="H383" s="57">
        <v>500</v>
      </c>
      <c r="I383" s="57">
        <v>500</v>
      </c>
      <c r="J383" s="57">
        <v>500</v>
      </c>
      <c r="K383" s="57">
        <v>500</v>
      </c>
      <c r="L383" s="57">
        <v>500</v>
      </c>
      <c r="M383" s="57">
        <v>500</v>
      </c>
      <c r="N383" s="57">
        <v>500</v>
      </c>
      <c r="O383" s="57">
        <v>500</v>
      </c>
      <c r="P383" s="57">
        <v>500</v>
      </c>
      <c r="Q383" s="57">
        <v>500</v>
      </c>
      <c r="R383" s="57">
        <v>500</v>
      </c>
      <c r="S383" s="57">
        <v>500</v>
      </c>
      <c r="T383" s="57">
        <v>500</v>
      </c>
      <c r="U383" s="57">
        <v>500</v>
      </c>
      <c r="V383" s="57">
        <v>500</v>
      </c>
      <c r="W383" s="57">
        <v>500</v>
      </c>
      <c r="X383" s="57">
        <v>500</v>
      </c>
      <c r="Y383" s="57">
        <v>500</v>
      </c>
      <c r="Z383" s="57">
        <v>500</v>
      </c>
      <c r="AA383" s="57">
        <v>500</v>
      </c>
      <c r="AB383" s="57">
        <v>500</v>
      </c>
      <c r="AC383" s="57">
        <v>500</v>
      </c>
      <c r="AD383" s="57">
        <v>500</v>
      </c>
      <c r="AE383" s="57">
        <v>500</v>
      </c>
      <c r="AF383" s="57">
        <v>500</v>
      </c>
      <c r="AG383" s="57">
        <v>500</v>
      </c>
      <c r="AH383" s="57">
        <v>500</v>
      </c>
      <c r="AI383" s="57">
        <v>500</v>
      </c>
      <c r="AJ383" s="57">
        <v>500</v>
      </c>
      <c r="AK383" s="57">
        <v>500</v>
      </c>
      <c r="AL383" s="57">
        <v>500</v>
      </c>
      <c r="AM383" s="57">
        <v>500</v>
      </c>
      <c r="AN383" s="57">
        <v>500</v>
      </c>
      <c r="AO383" s="57">
        <v>500</v>
      </c>
      <c r="AP383" s="57">
        <v>500</v>
      </c>
      <c r="AQ383" s="57">
        <v>500</v>
      </c>
      <c r="AR383" s="57">
        <v>500</v>
      </c>
      <c r="AS383" s="57">
        <v>500</v>
      </c>
      <c r="AT383" s="57">
        <v>500</v>
      </c>
      <c r="AU383" s="57">
        <v>500</v>
      </c>
      <c r="AV383" s="57">
        <v>500</v>
      </c>
      <c r="AW383" s="57">
        <v>500</v>
      </c>
      <c r="AX383" s="57">
        <v>500</v>
      </c>
      <c r="AY383" s="57">
        <v>500</v>
      </c>
      <c r="AZ383" s="57">
        <v>500</v>
      </c>
      <c r="BA383" s="57">
        <v>500</v>
      </c>
      <c r="BB383" s="57">
        <v>500</v>
      </c>
      <c r="BC383" s="57">
        <v>500</v>
      </c>
      <c r="BD383" s="57">
        <v>500</v>
      </c>
    </row>
    <row r="384" spans="1:56" ht="12.7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</row>
    <row r="385" spans="1:56" ht="12.75">
      <c r="A385" s="68" t="s">
        <v>346</v>
      </c>
      <c r="B385" s="57"/>
      <c r="C385" s="57"/>
      <c r="D385" s="57" t="s">
        <v>347</v>
      </c>
      <c r="E385" s="57"/>
      <c r="F385" s="57"/>
      <c r="G385" s="57">
        <f>COUNTIF(G9:G381,"&gt;0")</f>
        <v>49</v>
      </c>
      <c r="H385" s="57">
        <f>COUNTIF(H9:H381,"&gt;0")</f>
        <v>45</v>
      </c>
      <c r="I385" s="57">
        <f>COUNTIF(I9:I381,"&gt;0")</f>
        <v>53</v>
      </c>
      <c r="J385" s="57">
        <f>COUNTIF(J9:J381,"&gt;0")</f>
        <v>0</v>
      </c>
      <c r="K385" s="57">
        <f aca="true" t="shared" si="1" ref="K385:BD385">COUNTIF(K9:K381,"&gt;0")</f>
        <v>0</v>
      </c>
      <c r="L385" s="57">
        <f t="shared" si="1"/>
        <v>0</v>
      </c>
      <c r="M385" s="57">
        <f t="shared" si="1"/>
        <v>0</v>
      </c>
      <c r="N385" s="57">
        <f t="shared" si="1"/>
        <v>0</v>
      </c>
      <c r="O385" s="57">
        <f t="shared" si="1"/>
        <v>0</v>
      </c>
      <c r="P385" s="57">
        <f t="shared" si="1"/>
        <v>0</v>
      </c>
      <c r="Q385" s="57">
        <f t="shared" si="1"/>
        <v>0</v>
      </c>
      <c r="R385" s="57">
        <f t="shared" si="1"/>
        <v>0</v>
      </c>
      <c r="S385" s="57">
        <f t="shared" si="1"/>
        <v>0</v>
      </c>
      <c r="T385" s="57">
        <f t="shared" si="1"/>
        <v>0</v>
      </c>
      <c r="U385" s="57">
        <f t="shared" si="1"/>
        <v>0</v>
      </c>
      <c r="V385" s="57">
        <f t="shared" si="1"/>
        <v>0</v>
      </c>
      <c r="W385" s="57">
        <f t="shared" si="1"/>
        <v>0</v>
      </c>
      <c r="X385" s="57">
        <f t="shared" si="1"/>
        <v>0</v>
      </c>
      <c r="Y385" s="57">
        <f t="shared" si="1"/>
        <v>0</v>
      </c>
      <c r="Z385" s="57">
        <f t="shared" si="1"/>
        <v>0</v>
      </c>
      <c r="AA385" s="57">
        <f t="shared" si="1"/>
        <v>0</v>
      </c>
      <c r="AB385" s="57">
        <f t="shared" si="1"/>
        <v>0</v>
      </c>
      <c r="AC385" s="57">
        <f t="shared" si="1"/>
        <v>0</v>
      </c>
      <c r="AD385" s="57">
        <f t="shared" si="1"/>
        <v>0</v>
      </c>
      <c r="AE385" s="57">
        <f t="shared" si="1"/>
        <v>0</v>
      </c>
      <c r="AF385" s="57">
        <f t="shared" si="1"/>
        <v>0</v>
      </c>
      <c r="AG385" s="57">
        <f t="shared" si="1"/>
        <v>0</v>
      </c>
      <c r="AH385" s="57">
        <f t="shared" si="1"/>
        <v>0</v>
      </c>
      <c r="AI385" s="57">
        <f t="shared" si="1"/>
        <v>0</v>
      </c>
      <c r="AJ385" s="57">
        <f t="shared" si="1"/>
        <v>0</v>
      </c>
      <c r="AK385" s="57">
        <f t="shared" si="1"/>
        <v>0</v>
      </c>
      <c r="AL385" s="57">
        <f t="shared" si="1"/>
        <v>0</v>
      </c>
      <c r="AM385" s="57">
        <f t="shared" si="1"/>
        <v>0</v>
      </c>
      <c r="AN385" s="57">
        <f t="shared" si="1"/>
        <v>0</v>
      </c>
      <c r="AO385" s="57">
        <f t="shared" si="1"/>
        <v>0</v>
      </c>
      <c r="AP385" s="57">
        <f t="shared" si="1"/>
        <v>0</v>
      </c>
      <c r="AQ385" s="57">
        <f t="shared" si="1"/>
        <v>0</v>
      </c>
      <c r="AR385" s="57">
        <f t="shared" si="1"/>
        <v>0</v>
      </c>
      <c r="AS385" s="57">
        <f t="shared" si="1"/>
        <v>0</v>
      </c>
      <c r="AT385" s="57">
        <f t="shared" si="1"/>
        <v>0</v>
      </c>
      <c r="AU385" s="57">
        <f t="shared" si="1"/>
        <v>0</v>
      </c>
      <c r="AV385" s="57">
        <f t="shared" si="1"/>
        <v>0</v>
      </c>
      <c r="AW385" s="57">
        <f t="shared" si="1"/>
        <v>0</v>
      </c>
      <c r="AX385" s="57">
        <f t="shared" si="1"/>
        <v>0</v>
      </c>
      <c r="AY385" s="57">
        <f t="shared" si="1"/>
        <v>0</v>
      </c>
      <c r="AZ385" s="57">
        <f t="shared" si="1"/>
        <v>0</v>
      </c>
      <c r="BA385" s="57">
        <f t="shared" si="1"/>
        <v>0</v>
      </c>
      <c r="BB385" s="57">
        <f t="shared" si="1"/>
        <v>0</v>
      </c>
      <c r="BC385" s="57">
        <f t="shared" si="1"/>
        <v>0</v>
      </c>
      <c r="BD385" s="57">
        <f t="shared" si="1"/>
        <v>0</v>
      </c>
    </row>
    <row r="386" spans="1:56" ht="12.75">
      <c r="A386" s="57"/>
      <c r="B386" s="57"/>
      <c r="C386" s="57"/>
      <c r="D386" s="57" t="s">
        <v>348</v>
      </c>
      <c r="E386" s="57"/>
      <c r="F386" s="57"/>
      <c r="G386" s="57">
        <f>COUNTIF(G13:G43,"&gt;0")</f>
        <v>12</v>
      </c>
      <c r="H386" s="57">
        <f>COUNTIF(H13:H43,"&gt;0")</f>
        <v>10</v>
      </c>
      <c r="I386" s="57">
        <f>COUNTIF(I13:I43,"&gt;0")</f>
        <v>9</v>
      </c>
      <c r="J386" s="57">
        <f>COUNTIF(J13:J43,"&gt;0")</f>
        <v>0</v>
      </c>
      <c r="K386" s="57">
        <f aca="true" t="shared" si="2" ref="K386:BD386">COUNTIF(K13:K43,"&gt;0")</f>
        <v>0</v>
      </c>
      <c r="L386" s="57">
        <f t="shared" si="2"/>
        <v>0</v>
      </c>
      <c r="M386" s="57">
        <f t="shared" si="2"/>
        <v>0</v>
      </c>
      <c r="N386" s="57">
        <f t="shared" si="2"/>
        <v>0</v>
      </c>
      <c r="O386" s="57">
        <f t="shared" si="2"/>
        <v>0</v>
      </c>
      <c r="P386" s="57">
        <f t="shared" si="2"/>
        <v>0</v>
      </c>
      <c r="Q386" s="57">
        <f t="shared" si="2"/>
        <v>0</v>
      </c>
      <c r="R386" s="57">
        <f t="shared" si="2"/>
        <v>0</v>
      </c>
      <c r="S386" s="57">
        <f t="shared" si="2"/>
        <v>0</v>
      </c>
      <c r="T386" s="57">
        <f t="shared" si="2"/>
        <v>0</v>
      </c>
      <c r="U386" s="57">
        <f t="shared" si="2"/>
        <v>0</v>
      </c>
      <c r="V386" s="57">
        <f t="shared" si="2"/>
        <v>0</v>
      </c>
      <c r="W386" s="57">
        <f t="shared" si="2"/>
        <v>0</v>
      </c>
      <c r="X386" s="57">
        <f t="shared" si="2"/>
        <v>0</v>
      </c>
      <c r="Y386" s="57">
        <f t="shared" si="2"/>
        <v>0</v>
      </c>
      <c r="Z386" s="57">
        <f t="shared" si="2"/>
        <v>0</v>
      </c>
      <c r="AA386" s="57">
        <f t="shared" si="2"/>
        <v>0</v>
      </c>
      <c r="AB386" s="57">
        <f t="shared" si="2"/>
        <v>0</v>
      </c>
      <c r="AC386" s="57">
        <f t="shared" si="2"/>
        <v>0</v>
      </c>
      <c r="AD386" s="57">
        <f t="shared" si="2"/>
        <v>0</v>
      </c>
      <c r="AE386" s="57">
        <f t="shared" si="2"/>
        <v>0</v>
      </c>
      <c r="AF386" s="57">
        <f t="shared" si="2"/>
        <v>0</v>
      </c>
      <c r="AG386" s="57">
        <f t="shared" si="2"/>
        <v>0</v>
      </c>
      <c r="AH386" s="57">
        <f t="shared" si="2"/>
        <v>0</v>
      </c>
      <c r="AI386" s="57">
        <f t="shared" si="2"/>
        <v>0</v>
      </c>
      <c r="AJ386" s="57">
        <f t="shared" si="2"/>
        <v>0</v>
      </c>
      <c r="AK386" s="57">
        <f t="shared" si="2"/>
        <v>0</v>
      </c>
      <c r="AL386" s="57">
        <f t="shared" si="2"/>
        <v>0</v>
      </c>
      <c r="AM386" s="57">
        <f t="shared" si="2"/>
        <v>0</v>
      </c>
      <c r="AN386" s="57">
        <f t="shared" si="2"/>
        <v>0</v>
      </c>
      <c r="AO386" s="57">
        <f t="shared" si="2"/>
        <v>0</v>
      </c>
      <c r="AP386" s="57">
        <f t="shared" si="2"/>
        <v>0</v>
      </c>
      <c r="AQ386" s="57">
        <f t="shared" si="2"/>
        <v>0</v>
      </c>
      <c r="AR386" s="57">
        <f t="shared" si="2"/>
        <v>0</v>
      </c>
      <c r="AS386" s="57">
        <f t="shared" si="2"/>
        <v>0</v>
      </c>
      <c r="AT386" s="57">
        <f t="shared" si="2"/>
        <v>0</v>
      </c>
      <c r="AU386" s="57">
        <f t="shared" si="2"/>
        <v>0</v>
      </c>
      <c r="AV386" s="57">
        <f t="shared" si="2"/>
        <v>0</v>
      </c>
      <c r="AW386" s="57">
        <f t="shared" si="2"/>
        <v>0</v>
      </c>
      <c r="AX386" s="57">
        <f t="shared" si="2"/>
        <v>0</v>
      </c>
      <c r="AY386" s="57">
        <f t="shared" si="2"/>
        <v>0</v>
      </c>
      <c r="AZ386" s="57">
        <f t="shared" si="2"/>
        <v>0</v>
      </c>
      <c r="BA386" s="57">
        <f t="shared" si="2"/>
        <v>0</v>
      </c>
      <c r="BB386" s="57">
        <f t="shared" si="2"/>
        <v>0</v>
      </c>
      <c r="BC386" s="57">
        <f t="shared" si="2"/>
        <v>0</v>
      </c>
      <c r="BD386" s="57">
        <f t="shared" si="2"/>
        <v>0</v>
      </c>
    </row>
    <row r="387" spans="1:56" ht="12.75">
      <c r="A387" s="57"/>
      <c r="B387" s="57"/>
      <c r="C387" s="57"/>
      <c r="D387" s="57" t="s">
        <v>349</v>
      </c>
      <c r="E387" s="57"/>
      <c r="F387" s="57"/>
      <c r="G387" s="57">
        <f>COUNTIF(G44:G73,"&gt;0")</f>
        <v>5</v>
      </c>
      <c r="H387" s="57">
        <f>COUNTIF(H44:H73,"&gt;0")</f>
        <v>5</v>
      </c>
      <c r="I387" s="57">
        <f>COUNTIF(I44:I73,"&gt;0")</f>
        <v>6</v>
      </c>
      <c r="J387" s="57">
        <f>COUNTIF(J44:J73,"&gt;0")</f>
        <v>0</v>
      </c>
      <c r="K387" s="57">
        <f aca="true" t="shared" si="3" ref="K387:BD387">COUNTIF(K44:K73,"&gt;0")</f>
        <v>0</v>
      </c>
      <c r="L387" s="57">
        <f t="shared" si="3"/>
        <v>0</v>
      </c>
      <c r="M387" s="57">
        <f t="shared" si="3"/>
        <v>0</v>
      </c>
      <c r="N387" s="57">
        <f t="shared" si="3"/>
        <v>0</v>
      </c>
      <c r="O387" s="57">
        <f t="shared" si="3"/>
        <v>0</v>
      </c>
      <c r="P387" s="57">
        <f t="shared" si="3"/>
        <v>0</v>
      </c>
      <c r="Q387" s="57">
        <f t="shared" si="3"/>
        <v>0</v>
      </c>
      <c r="R387" s="57">
        <f t="shared" si="3"/>
        <v>0</v>
      </c>
      <c r="S387" s="57">
        <f t="shared" si="3"/>
        <v>0</v>
      </c>
      <c r="T387" s="57">
        <f t="shared" si="3"/>
        <v>0</v>
      </c>
      <c r="U387" s="57">
        <f t="shared" si="3"/>
        <v>0</v>
      </c>
      <c r="V387" s="57">
        <f t="shared" si="3"/>
        <v>0</v>
      </c>
      <c r="W387" s="57">
        <f t="shared" si="3"/>
        <v>0</v>
      </c>
      <c r="X387" s="57">
        <f t="shared" si="3"/>
        <v>0</v>
      </c>
      <c r="Y387" s="57">
        <f t="shared" si="3"/>
        <v>0</v>
      </c>
      <c r="Z387" s="57">
        <f t="shared" si="3"/>
        <v>0</v>
      </c>
      <c r="AA387" s="57">
        <f t="shared" si="3"/>
        <v>0</v>
      </c>
      <c r="AB387" s="57">
        <f t="shared" si="3"/>
        <v>0</v>
      </c>
      <c r="AC387" s="57">
        <f t="shared" si="3"/>
        <v>0</v>
      </c>
      <c r="AD387" s="57">
        <f t="shared" si="3"/>
        <v>0</v>
      </c>
      <c r="AE387" s="57">
        <f t="shared" si="3"/>
        <v>0</v>
      </c>
      <c r="AF387" s="57">
        <f t="shared" si="3"/>
        <v>0</v>
      </c>
      <c r="AG387" s="57">
        <f t="shared" si="3"/>
        <v>0</v>
      </c>
      <c r="AH387" s="57">
        <f t="shared" si="3"/>
        <v>0</v>
      </c>
      <c r="AI387" s="57">
        <f t="shared" si="3"/>
        <v>0</v>
      </c>
      <c r="AJ387" s="57">
        <f t="shared" si="3"/>
        <v>0</v>
      </c>
      <c r="AK387" s="57">
        <f t="shared" si="3"/>
        <v>0</v>
      </c>
      <c r="AL387" s="57">
        <f t="shared" si="3"/>
        <v>0</v>
      </c>
      <c r="AM387" s="57">
        <f t="shared" si="3"/>
        <v>0</v>
      </c>
      <c r="AN387" s="57">
        <f t="shared" si="3"/>
        <v>0</v>
      </c>
      <c r="AO387" s="57">
        <f t="shared" si="3"/>
        <v>0</v>
      </c>
      <c r="AP387" s="57">
        <f t="shared" si="3"/>
        <v>0</v>
      </c>
      <c r="AQ387" s="57">
        <f t="shared" si="3"/>
        <v>0</v>
      </c>
      <c r="AR387" s="57">
        <f t="shared" si="3"/>
        <v>0</v>
      </c>
      <c r="AS387" s="57">
        <f t="shared" si="3"/>
        <v>0</v>
      </c>
      <c r="AT387" s="57">
        <f t="shared" si="3"/>
        <v>0</v>
      </c>
      <c r="AU387" s="57">
        <f t="shared" si="3"/>
        <v>0</v>
      </c>
      <c r="AV387" s="57">
        <f t="shared" si="3"/>
        <v>0</v>
      </c>
      <c r="AW387" s="57">
        <f t="shared" si="3"/>
        <v>0</v>
      </c>
      <c r="AX387" s="57">
        <f t="shared" si="3"/>
        <v>0</v>
      </c>
      <c r="AY387" s="57">
        <f t="shared" si="3"/>
        <v>0</v>
      </c>
      <c r="AZ387" s="57">
        <f t="shared" si="3"/>
        <v>0</v>
      </c>
      <c r="BA387" s="57">
        <f t="shared" si="3"/>
        <v>0</v>
      </c>
      <c r="BB387" s="57">
        <f t="shared" si="3"/>
        <v>0</v>
      </c>
      <c r="BC387" s="57">
        <f t="shared" si="3"/>
        <v>0</v>
      </c>
      <c r="BD387" s="57">
        <f t="shared" si="3"/>
        <v>0</v>
      </c>
    </row>
    <row r="388" spans="1:56" ht="12.75">
      <c r="A388" s="57"/>
      <c r="B388" s="57"/>
      <c r="C388" s="57"/>
      <c r="D388" s="57" t="s">
        <v>350</v>
      </c>
      <c r="E388" s="57"/>
      <c r="F388" s="57"/>
      <c r="G388" s="57">
        <f>COUNTIF(G74:G139,"&gt;0")</f>
        <v>6</v>
      </c>
      <c r="H388" s="57">
        <f>COUNTIF(H74:H139,"&gt;0")</f>
        <v>7</v>
      </c>
      <c r="I388" s="57">
        <f>COUNTIF(I74:I139,"&gt;0")</f>
        <v>13</v>
      </c>
      <c r="J388" s="57">
        <f>COUNTIF(J74:J139,"&gt;0")</f>
        <v>0</v>
      </c>
      <c r="K388" s="57">
        <f aca="true" t="shared" si="4" ref="K388:BD388">COUNTIF(K74:K139,"&gt;0")</f>
        <v>0</v>
      </c>
      <c r="L388" s="57">
        <f t="shared" si="4"/>
        <v>0</v>
      </c>
      <c r="M388" s="57">
        <f t="shared" si="4"/>
        <v>0</v>
      </c>
      <c r="N388" s="57">
        <f t="shared" si="4"/>
        <v>0</v>
      </c>
      <c r="O388" s="57">
        <f t="shared" si="4"/>
        <v>0</v>
      </c>
      <c r="P388" s="57">
        <f t="shared" si="4"/>
        <v>0</v>
      </c>
      <c r="Q388" s="57">
        <f t="shared" si="4"/>
        <v>0</v>
      </c>
      <c r="R388" s="57">
        <f t="shared" si="4"/>
        <v>0</v>
      </c>
      <c r="S388" s="57">
        <f t="shared" si="4"/>
        <v>0</v>
      </c>
      <c r="T388" s="57">
        <f t="shared" si="4"/>
        <v>0</v>
      </c>
      <c r="U388" s="57">
        <f t="shared" si="4"/>
        <v>0</v>
      </c>
      <c r="V388" s="57">
        <f t="shared" si="4"/>
        <v>0</v>
      </c>
      <c r="W388" s="57">
        <f t="shared" si="4"/>
        <v>0</v>
      </c>
      <c r="X388" s="57">
        <f t="shared" si="4"/>
        <v>0</v>
      </c>
      <c r="Y388" s="57">
        <f t="shared" si="4"/>
        <v>0</v>
      </c>
      <c r="Z388" s="57">
        <f t="shared" si="4"/>
        <v>0</v>
      </c>
      <c r="AA388" s="57">
        <f t="shared" si="4"/>
        <v>0</v>
      </c>
      <c r="AB388" s="57">
        <f t="shared" si="4"/>
        <v>0</v>
      </c>
      <c r="AC388" s="57">
        <f t="shared" si="4"/>
        <v>0</v>
      </c>
      <c r="AD388" s="57">
        <f t="shared" si="4"/>
        <v>0</v>
      </c>
      <c r="AE388" s="57">
        <f t="shared" si="4"/>
        <v>0</v>
      </c>
      <c r="AF388" s="57">
        <f t="shared" si="4"/>
        <v>0</v>
      </c>
      <c r="AG388" s="57">
        <f t="shared" si="4"/>
        <v>0</v>
      </c>
      <c r="AH388" s="57">
        <f t="shared" si="4"/>
        <v>0</v>
      </c>
      <c r="AI388" s="57">
        <f t="shared" si="4"/>
        <v>0</v>
      </c>
      <c r="AJ388" s="57">
        <f t="shared" si="4"/>
        <v>0</v>
      </c>
      <c r="AK388" s="57">
        <f t="shared" si="4"/>
        <v>0</v>
      </c>
      <c r="AL388" s="57">
        <f t="shared" si="4"/>
        <v>0</v>
      </c>
      <c r="AM388" s="57">
        <f t="shared" si="4"/>
        <v>0</v>
      </c>
      <c r="AN388" s="57">
        <f t="shared" si="4"/>
        <v>0</v>
      </c>
      <c r="AO388" s="57">
        <f t="shared" si="4"/>
        <v>0</v>
      </c>
      <c r="AP388" s="57">
        <f t="shared" si="4"/>
        <v>0</v>
      </c>
      <c r="AQ388" s="57">
        <f t="shared" si="4"/>
        <v>0</v>
      </c>
      <c r="AR388" s="57">
        <f t="shared" si="4"/>
        <v>0</v>
      </c>
      <c r="AS388" s="57">
        <f t="shared" si="4"/>
        <v>0</v>
      </c>
      <c r="AT388" s="57">
        <f t="shared" si="4"/>
        <v>0</v>
      </c>
      <c r="AU388" s="57">
        <f t="shared" si="4"/>
        <v>0</v>
      </c>
      <c r="AV388" s="57">
        <f t="shared" si="4"/>
        <v>0</v>
      </c>
      <c r="AW388" s="57">
        <f t="shared" si="4"/>
        <v>0</v>
      </c>
      <c r="AX388" s="57">
        <f t="shared" si="4"/>
        <v>0</v>
      </c>
      <c r="AY388" s="57">
        <f t="shared" si="4"/>
        <v>0</v>
      </c>
      <c r="AZ388" s="57">
        <f t="shared" si="4"/>
        <v>0</v>
      </c>
      <c r="BA388" s="57">
        <f t="shared" si="4"/>
        <v>0</v>
      </c>
      <c r="BB388" s="57">
        <f t="shared" si="4"/>
        <v>0</v>
      </c>
      <c r="BC388" s="57">
        <f t="shared" si="4"/>
        <v>0</v>
      </c>
      <c r="BD388" s="57">
        <f t="shared" si="4"/>
        <v>0</v>
      </c>
    </row>
    <row r="389" spans="1:56" ht="12.75">
      <c r="A389" s="57"/>
      <c r="B389" s="57"/>
      <c r="C389" s="57"/>
      <c r="D389" s="57" t="s">
        <v>351</v>
      </c>
      <c r="E389" s="57"/>
      <c r="F389" s="57"/>
      <c r="G389" s="57">
        <f>COUNTIF(G355:G381,"&gt;0")</f>
        <v>5</v>
      </c>
      <c r="H389" s="57">
        <f>COUNTIF(H355:H381,"&gt;0")</f>
        <v>0</v>
      </c>
      <c r="I389" s="57">
        <f>COUNTIF(I355:I381,"&gt;0")</f>
        <v>4</v>
      </c>
      <c r="J389" s="57">
        <f>COUNTIF(J355:J381,"&gt;0")</f>
        <v>0</v>
      </c>
      <c r="K389" s="57">
        <f aca="true" t="shared" si="5" ref="K389:BD389">COUNTIF(K355:K381,"&gt;0")</f>
        <v>0</v>
      </c>
      <c r="L389" s="57">
        <f t="shared" si="5"/>
        <v>0</v>
      </c>
      <c r="M389" s="57">
        <f t="shared" si="5"/>
        <v>0</v>
      </c>
      <c r="N389" s="57">
        <f t="shared" si="5"/>
        <v>0</v>
      </c>
      <c r="O389" s="57">
        <f t="shared" si="5"/>
        <v>0</v>
      </c>
      <c r="P389" s="57">
        <f t="shared" si="5"/>
        <v>0</v>
      </c>
      <c r="Q389" s="57">
        <f t="shared" si="5"/>
        <v>0</v>
      </c>
      <c r="R389" s="57">
        <f t="shared" si="5"/>
        <v>0</v>
      </c>
      <c r="S389" s="57">
        <f t="shared" si="5"/>
        <v>0</v>
      </c>
      <c r="T389" s="57">
        <f t="shared" si="5"/>
        <v>0</v>
      </c>
      <c r="U389" s="57">
        <f t="shared" si="5"/>
        <v>0</v>
      </c>
      <c r="V389" s="57">
        <f t="shared" si="5"/>
        <v>0</v>
      </c>
      <c r="W389" s="57">
        <f t="shared" si="5"/>
        <v>0</v>
      </c>
      <c r="X389" s="57">
        <f t="shared" si="5"/>
        <v>0</v>
      </c>
      <c r="Y389" s="57">
        <f t="shared" si="5"/>
        <v>0</v>
      </c>
      <c r="Z389" s="57">
        <f t="shared" si="5"/>
        <v>0</v>
      </c>
      <c r="AA389" s="57">
        <f t="shared" si="5"/>
        <v>0</v>
      </c>
      <c r="AB389" s="57">
        <f t="shared" si="5"/>
        <v>0</v>
      </c>
      <c r="AC389" s="57">
        <f t="shared" si="5"/>
        <v>0</v>
      </c>
      <c r="AD389" s="57">
        <f t="shared" si="5"/>
        <v>0</v>
      </c>
      <c r="AE389" s="57">
        <f t="shared" si="5"/>
        <v>0</v>
      </c>
      <c r="AF389" s="57">
        <f t="shared" si="5"/>
        <v>0</v>
      </c>
      <c r="AG389" s="57">
        <f t="shared" si="5"/>
        <v>0</v>
      </c>
      <c r="AH389" s="57">
        <f t="shared" si="5"/>
        <v>0</v>
      </c>
      <c r="AI389" s="57">
        <f t="shared" si="5"/>
        <v>0</v>
      </c>
      <c r="AJ389" s="57">
        <f t="shared" si="5"/>
        <v>0</v>
      </c>
      <c r="AK389" s="57">
        <f t="shared" si="5"/>
        <v>0</v>
      </c>
      <c r="AL389" s="57">
        <f t="shared" si="5"/>
        <v>0</v>
      </c>
      <c r="AM389" s="57">
        <f t="shared" si="5"/>
        <v>0</v>
      </c>
      <c r="AN389" s="57">
        <f t="shared" si="5"/>
        <v>0</v>
      </c>
      <c r="AO389" s="57">
        <f t="shared" si="5"/>
        <v>0</v>
      </c>
      <c r="AP389" s="57">
        <f t="shared" si="5"/>
        <v>0</v>
      </c>
      <c r="AQ389" s="57">
        <f t="shared" si="5"/>
        <v>0</v>
      </c>
      <c r="AR389" s="57">
        <f t="shared" si="5"/>
        <v>0</v>
      </c>
      <c r="AS389" s="57">
        <f t="shared" si="5"/>
        <v>0</v>
      </c>
      <c r="AT389" s="57">
        <f t="shared" si="5"/>
        <v>0</v>
      </c>
      <c r="AU389" s="57">
        <f t="shared" si="5"/>
        <v>0</v>
      </c>
      <c r="AV389" s="57">
        <f t="shared" si="5"/>
        <v>0</v>
      </c>
      <c r="AW389" s="57">
        <f t="shared" si="5"/>
        <v>0</v>
      </c>
      <c r="AX389" s="57">
        <f t="shared" si="5"/>
        <v>0</v>
      </c>
      <c r="AY389" s="57">
        <f t="shared" si="5"/>
        <v>0</v>
      </c>
      <c r="AZ389" s="57">
        <f t="shared" si="5"/>
        <v>0</v>
      </c>
      <c r="BA389" s="57">
        <f t="shared" si="5"/>
        <v>0</v>
      </c>
      <c r="BB389" s="57">
        <f t="shared" si="5"/>
        <v>0</v>
      </c>
      <c r="BC389" s="57">
        <f t="shared" si="5"/>
        <v>0</v>
      </c>
      <c r="BD389" s="57">
        <f t="shared" si="5"/>
        <v>0</v>
      </c>
    </row>
    <row r="390" spans="1:56" ht="12.75">
      <c r="A390" s="57"/>
      <c r="B390" s="57"/>
      <c r="C390" s="57"/>
      <c r="D390" s="57" t="s">
        <v>572</v>
      </c>
      <c r="E390" s="57"/>
      <c r="F390" s="57"/>
      <c r="G390" s="69">
        <f aca="true" t="shared" si="6" ref="G390:BD390">100*(COUNTIF(G236:G335,"&gt;0")/G385)</f>
        <v>22.448979591836736</v>
      </c>
      <c r="H390" s="69">
        <f t="shared" si="6"/>
        <v>28.888888888888886</v>
      </c>
      <c r="I390" s="69">
        <f t="shared" si="6"/>
        <v>24.528301886792452</v>
      </c>
      <c r="J390" s="69" t="e">
        <f t="shared" si="6"/>
        <v>#DIV/0!</v>
      </c>
      <c r="K390" s="69" t="e">
        <f t="shared" si="6"/>
        <v>#DIV/0!</v>
      </c>
      <c r="L390" s="69" t="e">
        <f t="shared" si="6"/>
        <v>#DIV/0!</v>
      </c>
      <c r="M390" s="69" t="e">
        <f t="shared" si="6"/>
        <v>#DIV/0!</v>
      </c>
      <c r="N390" s="69" t="e">
        <f t="shared" si="6"/>
        <v>#DIV/0!</v>
      </c>
      <c r="O390" s="69" t="e">
        <f t="shared" si="6"/>
        <v>#DIV/0!</v>
      </c>
      <c r="P390" s="69" t="e">
        <f t="shared" si="6"/>
        <v>#DIV/0!</v>
      </c>
      <c r="Q390" s="69" t="e">
        <f t="shared" si="6"/>
        <v>#DIV/0!</v>
      </c>
      <c r="R390" s="69" t="e">
        <f t="shared" si="6"/>
        <v>#DIV/0!</v>
      </c>
      <c r="S390" s="69" t="e">
        <f t="shared" si="6"/>
        <v>#DIV/0!</v>
      </c>
      <c r="T390" s="69" t="e">
        <f t="shared" si="6"/>
        <v>#DIV/0!</v>
      </c>
      <c r="U390" s="69" t="e">
        <f t="shared" si="6"/>
        <v>#DIV/0!</v>
      </c>
      <c r="V390" s="69" t="e">
        <f t="shared" si="6"/>
        <v>#DIV/0!</v>
      </c>
      <c r="W390" s="69" t="e">
        <f t="shared" si="6"/>
        <v>#DIV/0!</v>
      </c>
      <c r="X390" s="69" t="e">
        <f t="shared" si="6"/>
        <v>#DIV/0!</v>
      </c>
      <c r="Y390" s="69" t="e">
        <f t="shared" si="6"/>
        <v>#DIV/0!</v>
      </c>
      <c r="Z390" s="69" t="e">
        <f t="shared" si="6"/>
        <v>#DIV/0!</v>
      </c>
      <c r="AA390" s="69" t="e">
        <f t="shared" si="6"/>
        <v>#DIV/0!</v>
      </c>
      <c r="AB390" s="69" t="e">
        <f t="shared" si="6"/>
        <v>#DIV/0!</v>
      </c>
      <c r="AC390" s="69" t="e">
        <f t="shared" si="6"/>
        <v>#DIV/0!</v>
      </c>
      <c r="AD390" s="69" t="e">
        <f t="shared" si="6"/>
        <v>#DIV/0!</v>
      </c>
      <c r="AE390" s="69" t="e">
        <f t="shared" si="6"/>
        <v>#DIV/0!</v>
      </c>
      <c r="AF390" s="69" t="e">
        <f t="shared" si="6"/>
        <v>#DIV/0!</v>
      </c>
      <c r="AG390" s="69" t="e">
        <f t="shared" si="6"/>
        <v>#DIV/0!</v>
      </c>
      <c r="AH390" s="69" t="e">
        <f t="shared" si="6"/>
        <v>#DIV/0!</v>
      </c>
      <c r="AI390" s="69" t="e">
        <f t="shared" si="6"/>
        <v>#DIV/0!</v>
      </c>
      <c r="AJ390" s="69" t="e">
        <f t="shared" si="6"/>
        <v>#DIV/0!</v>
      </c>
      <c r="AK390" s="69" t="e">
        <f t="shared" si="6"/>
        <v>#DIV/0!</v>
      </c>
      <c r="AL390" s="69" t="e">
        <f t="shared" si="6"/>
        <v>#DIV/0!</v>
      </c>
      <c r="AM390" s="69" t="e">
        <f t="shared" si="6"/>
        <v>#DIV/0!</v>
      </c>
      <c r="AN390" s="69" t="e">
        <f t="shared" si="6"/>
        <v>#DIV/0!</v>
      </c>
      <c r="AO390" s="69" t="e">
        <f t="shared" si="6"/>
        <v>#DIV/0!</v>
      </c>
      <c r="AP390" s="69" t="e">
        <f t="shared" si="6"/>
        <v>#DIV/0!</v>
      </c>
      <c r="AQ390" s="69" t="e">
        <f t="shared" si="6"/>
        <v>#DIV/0!</v>
      </c>
      <c r="AR390" s="69" t="e">
        <f t="shared" si="6"/>
        <v>#DIV/0!</v>
      </c>
      <c r="AS390" s="69" t="e">
        <f t="shared" si="6"/>
        <v>#DIV/0!</v>
      </c>
      <c r="AT390" s="70" t="e">
        <f t="shared" si="6"/>
        <v>#DIV/0!</v>
      </c>
      <c r="AU390" s="69" t="e">
        <f t="shared" si="6"/>
        <v>#DIV/0!</v>
      </c>
      <c r="AV390" s="69" t="e">
        <f t="shared" si="6"/>
        <v>#DIV/0!</v>
      </c>
      <c r="AW390" s="69" t="e">
        <f t="shared" si="6"/>
        <v>#DIV/0!</v>
      </c>
      <c r="AX390" s="69" t="e">
        <f t="shared" si="6"/>
        <v>#DIV/0!</v>
      </c>
      <c r="AY390" s="69" t="e">
        <f t="shared" si="6"/>
        <v>#DIV/0!</v>
      </c>
      <c r="AZ390" s="69" t="e">
        <f t="shared" si="6"/>
        <v>#DIV/0!</v>
      </c>
      <c r="BA390" s="69" t="e">
        <f t="shared" si="6"/>
        <v>#DIV/0!</v>
      </c>
      <c r="BB390" s="69" t="e">
        <f t="shared" si="6"/>
        <v>#DIV/0!</v>
      </c>
      <c r="BC390" s="69" t="e">
        <f t="shared" si="6"/>
        <v>#DIV/0!</v>
      </c>
      <c r="BD390" s="69" t="e">
        <f t="shared" si="6"/>
        <v>#DIV/0!</v>
      </c>
    </row>
    <row r="391" spans="1:56" ht="12.75">
      <c r="A391" s="57"/>
      <c r="B391" s="57"/>
      <c r="C391" s="57"/>
      <c r="D391" s="57" t="s">
        <v>352</v>
      </c>
      <c r="E391" s="57"/>
      <c r="F391" s="57"/>
      <c r="G391" s="71">
        <f aca="true" t="shared" si="7" ref="G391:BD391">100*((COUNTIF(G11,"&gt;0")+COUNTIF(G12,"&gt;0")+COUNTIF(G15,"&gt;0")+COUNTIF(G21,"&gt;0")+COUNTIF(G37,"&gt;0")+COUNTIF(G91,"&gt;0")+COUNTIF(G102,"&gt;0")+COUNTIF(G144:G149,"&gt;0")+COUNTIF(G153:G154,"&gt;0")+COUNTIF(G205,"&gt;0")+COUNTIF(G224,"&gt;0")+COUNTIF(G227:G233,"&gt;0")+COUNTIF(G236,"&gt;0")+COUNTIF(G247,"&gt;0")+COUNTIF(G248,"&gt;0")+COUNTIF(G252,"&gt;0")+COUNTIF(G257,"&gt;0")+COUNTIF(G259:G260,"&gt;0")+COUNTIF(G264:G266,"&gt;0")+COUNTIF(G275,"&gt;0")+COUNTIF(G278,"&gt;0")+COUNTIF(G280,"&gt;0")+COUNTIF(G292:G303,"&gt;0")+COUNTIF(G307,"&gt;0")+COUNTIF(G309,"&gt;0")+COUNTIF(G322:G323,"&gt;0")+COUNTIF(G342:G343,"&gt;0")+COUNTIF(G346:G348,"&gt;0")+COUNTIF(G350,"&gt;0")+COUNTIF(G352:G354,"&gt;0")+COUNTIF(G356,"&gt;0")+COUNTIF(G359,"&gt;0")+COUNTIF(G365:G366,"&gt;0")+COUNTIF(G372:G374,"&gt;0"))/G385)</f>
        <v>20.408163265306122</v>
      </c>
      <c r="H391" s="71">
        <f t="shared" si="7"/>
        <v>13.333333333333334</v>
      </c>
      <c r="I391" s="71">
        <f t="shared" si="7"/>
        <v>13.20754716981132</v>
      </c>
      <c r="J391" s="71" t="e">
        <f t="shared" si="7"/>
        <v>#DIV/0!</v>
      </c>
      <c r="K391" s="71" t="e">
        <f t="shared" si="7"/>
        <v>#DIV/0!</v>
      </c>
      <c r="L391" s="71" t="e">
        <f t="shared" si="7"/>
        <v>#DIV/0!</v>
      </c>
      <c r="M391" s="71" t="e">
        <f t="shared" si="7"/>
        <v>#DIV/0!</v>
      </c>
      <c r="N391" s="71" t="e">
        <f t="shared" si="7"/>
        <v>#DIV/0!</v>
      </c>
      <c r="O391" s="71" t="e">
        <f t="shared" si="7"/>
        <v>#DIV/0!</v>
      </c>
      <c r="P391" s="71" t="e">
        <f t="shared" si="7"/>
        <v>#DIV/0!</v>
      </c>
      <c r="Q391" s="71" t="e">
        <f t="shared" si="7"/>
        <v>#DIV/0!</v>
      </c>
      <c r="R391" s="71" t="e">
        <f t="shared" si="7"/>
        <v>#DIV/0!</v>
      </c>
      <c r="S391" s="71" t="e">
        <f t="shared" si="7"/>
        <v>#DIV/0!</v>
      </c>
      <c r="T391" s="71" t="e">
        <f t="shared" si="7"/>
        <v>#DIV/0!</v>
      </c>
      <c r="U391" s="71" t="e">
        <f t="shared" si="7"/>
        <v>#DIV/0!</v>
      </c>
      <c r="V391" s="71" t="e">
        <f t="shared" si="7"/>
        <v>#DIV/0!</v>
      </c>
      <c r="W391" s="71" t="e">
        <f t="shared" si="7"/>
        <v>#DIV/0!</v>
      </c>
      <c r="X391" s="71" t="e">
        <f t="shared" si="7"/>
        <v>#DIV/0!</v>
      </c>
      <c r="Y391" s="71" t="e">
        <f t="shared" si="7"/>
        <v>#DIV/0!</v>
      </c>
      <c r="Z391" s="71" t="e">
        <f t="shared" si="7"/>
        <v>#DIV/0!</v>
      </c>
      <c r="AA391" s="71" t="e">
        <f t="shared" si="7"/>
        <v>#DIV/0!</v>
      </c>
      <c r="AB391" s="71" t="e">
        <f t="shared" si="7"/>
        <v>#DIV/0!</v>
      </c>
      <c r="AC391" s="71" t="e">
        <f t="shared" si="7"/>
        <v>#DIV/0!</v>
      </c>
      <c r="AD391" s="71" t="e">
        <f t="shared" si="7"/>
        <v>#DIV/0!</v>
      </c>
      <c r="AE391" s="71" t="e">
        <f t="shared" si="7"/>
        <v>#DIV/0!</v>
      </c>
      <c r="AF391" s="71" t="e">
        <f t="shared" si="7"/>
        <v>#DIV/0!</v>
      </c>
      <c r="AG391" s="71" t="e">
        <f t="shared" si="7"/>
        <v>#DIV/0!</v>
      </c>
      <c r="AH391" s="71" t="e">
        <f t="shared" si="7"/>
        <v>#DIV/0!</v>
      </c>
      <c r="AI391" s="71" t="e">
        <f t="shared" si="7"/>
        <v>#DIV/0!</v>
      </c>
      <c r="AJ391" s="71" t="e">
        <f t="shared" si="7"/>
        <v>#DIV/0!</v>
      </c>
      <c r="AK391" s="71" t="e">
        <f t="shared" si="7"/>
        <v>#DIV/0!</v>
      </c>
      <c r="AL391" s="71" t="e">
        <f t="shared" si="7"/>
        <v>#DIV/0!</v>
      </c>
      <c r="AM391" s="71" t="e">
        <f t="shared" si="7"/>
        <v>#DIV/0!</v>
      </c>
      <c r="AN391" s="71" t="e">
        <f t="shared" si="7"/>
        <v>#DIV/0!</v>
      </c>
      <c r="AO391" s="71" t="e">
        <f t="shared" si="7"/>
        <v>#DIV/0!</v>
      </c>
      <c r="AP391" s="71" t="e">
        <f t="shared" si="7"/>
        <v>#DIV/0!</v>
      </c>
      <c r="AQ391" s="71" t="e">
        <f t="shared" si="7"/>
        <v>#DIV/0!</v>
      </c>
      <c r="AR391" s="71" t="e">
        <f t="shared" si="7"/>
        <v>#DIV/0!</v>
      </c>
      <c r="AS391" s="71" t="e">
        <f t="shared" si="7"/>
        <v>#DIV/0!</v>
      </c>
      <c r="AT391" s="71" t="e">
        <f t="shared" si="7"/>
        <v>#DIV/0!</v>
      </c>
      <c r="AU391" s="71" t="e">
        <f t="shared" si="7"/>
        <v>#DIV/0!</v>
      </c>
      <c r="AV391" s="71" t="e">
        <f t="shared" si="7"/>
        <v>#DIV/0!</v>
      </c>
      <c r="AW391" s="71" t="e">
        <f t="shared" si="7"/>
        <v>#DIV/0!</v>
      </c>
      <c r="AX391" s="71" t="e">
        <f t="shared" si="7"/>
        <v>#DIV/0!</v>
      </c>
      <c r="AY391" s="71" t="e">
        <f t="shared" si="7"/>
        <v>#DIV/0!</v>
      </c>
      <c r="AZ391" s="71" t="e">
        <f t="shared" si="7"/>
        <v>#DIV/0!</v>
      </c>
      <c r="BA391" s="71" t="e">
        <f t="shared" si="7"/>
        <v>#DIV/0!</v>
      </c>
      <c r="BB391" s="71" t="e">
        <f t="shared" si="7"/>
        <v>#DIV/0!</v>
      </c>
      <c r="BC391" s="71" t="e">
        <f t="shared" si="7"/>
        <v>#DIV/0!</v>
      </c>
      <c r="BD391" s="71" t="e">
        <f t="shared" si="7"/>
        <v>#DIV/0!</v>
      </c>
    </row>
    <row r="392" spans="1:56" ht="12.75">
      <c r="A392" s="57"/>
      <c r="B392" s="57"/>
      <c r="C392" s="57"/>
      <c r="D392" s="57" t="s">
        <v>353</v>
      </c>
      <c r="E392" s="57"/>
      <c r="F392" s="57"/>
      <c r="G392" s="69">
        <f>100*(SUM(G44:G52,G58:G59,G116:G121,G125:G128,G138:G139,G151:G152,G161,G170,G184,G189,G191:G192,G288)/500)</f>
        <v>0</v>
      </c>
      <c r="H392" s="69">
        <f>100*(SUM(H44:H52,H58:H59,H116:H121,H125:H128,H138:H139,H151:H152,H161,H170,H184,H189,H191:H192,H288)/500)</f>
        <v>0.2</v>
      </c>
      <c r="I392" s="69">
        <f>100*(SUM(I44:I52,I58:I59,I116:I121,I125:I128,I138:I139,I151:I152,I161,I170,I184,I189,I191:I192,I288)/500)</f>
        <v>2.8000000000000003</v>
      </c>
      <c r="J392" s="69">
        <f>100*(SUM(J44:J52,J58:J59,J116:J121,J125:J128,J138:J139,J151:J152,J161,J170,J184,J189,J191:J192,J288)/500)</f>
        <v>0</v>
      </c>
      <c r="K392" s="69">
        <f aca="true" t="shared" si="8" ref="K392:BD392">100*(SUM(K44:K52,K58:K59,K116:K121,K125:K128,K138:K139,K151:K152,K161,K170,K184,K189,K191:K192,K288)/500)</f>
        <v>0</v>
      </c>
      <c r="L392" s="69">
        <f t="shared" si="8"/>
        <v>0</v>
      </c>
      <c r="M392" s="69">
        <f t="shared" si="8"/>
        <v>0</v>
      </c>
      <c r="N392" s="69">
        <f t="shared" si="8"/>
        <v>0</v>
      </c>
      <c r="O392" s="69">
        <f t="shared" si="8"/>
        <v>0</v>
      </c>
      <c r="P392" s="69">
        <f t="shared" si="8"/>
        <v>0</v>
      </c>
      <c r="Q392" s="69">
        <f t="shared" si="8"/>
        <v>0</v>
      </c>
      <c r="R392" s="69">
        <f t="shared" si="8"/>
        <v>0</v>
      </c>
      <c r="S392" s="69">
        <f t="shared" si="8"/>
        <v>0</v>
      </c>
      <c r="T392" s="69">
        <f t="shared" si="8"/>
        <v>0</v>
      </c>
      <c r="U392" s="69">
        <f t="shared" si="8"/>
        <v>0</v>
      </c>
      <c r="V392" s="69">
        <f t="shared" si="8"/>
        <v>0</v>
      </c>
      <c r="W392" s="69">
        <f t="shared" si="8"/>
        <v>0</v>
      </c>
      <c r="X392" s="69">
        <f t="shared" si="8"/>
        <v>0</v>
      </c>
      <c r="Y392" s="69">
        <f t="shared" si="8"/>
        <v>0</v>
      </c>
      <c r="Z392" s="69">
        <f t="shared" si="8"/>
        <v>0</v>
      </c>
      <c r="AA392" s="69">
        <f t="shared" si="8"/>
        <v>0</v>
      </c>
      <c r="AB392" s="69">
        <f t="shared" si="8"/>
        <v>0</v>
      </c>
      <c r="AC392" s="69">
        <f t="shared" si="8"/>
        <v>0</v>
      </c>
      <c r="AD392" s="69">
        <f t="shared" si="8"/>
        <v>0</v>
      </c>
      <c r="AE392" s="69">
        <f t="shared" si="8"/>
        <v>0</v>
      </c>
      <c r="AF392" s="69">
        <f t="shared" si="8"/>
        <v>0</v>
      </c>
      <c r="AG392" s="69">
        <f t="shared" si="8"/>
        <v>0</v>
      </c>
      <c r="AH392" s="69">
        <f t="shared" si="8"/>
        <v>0</v>
      </c>
      <c r="AI392" s="69">
        <f t="shared" si="8"/>
        <v>0</v>
      </c>
      <c r="AJ392" s="69">
        <f t="shared" si="8"/>
        <v>0</v>
      </c>
      <c r="AK392" s="69">
        <f t="shared" si="8"/>
        <v>0</v>
      </c>
      <c r="AL392" s="69">
        <f t="shared" si="8"/>
        <v>0</v>
      </c>
      <c r="AM392" s="69">
        <f t="shared" si="8"/>
        <v>0</v>
      </c>
      <c r="AN392" s="69">
        <f t="shared" si="8"/>
        <v>0</v>
      </c>
      <c r="AO392" s="69">
        <f t="shared" si="8"/>
        <v>0</v>
      </c>
      <c r="AP392" s="69">
        <f t="shared" si="8"/>
        <v>0</v>
      </c>
      <c r="AQ392" s="69">
        <f t="shared" si="8"/>
        <v>0</v>
      </c>
      <c r="AR392" s="69">
        <f t="shared" si="8"/>
        <v>0</v>
      </c>
      <c r="AS392" s="69">
        <f t="shared" si="8"/>
        <v>0</v>
      </c>
      <c r="AT392" s="70">
        <f t="shared" si="8"/>
        <v>0</v>
      </c>
      <c r="AU392" s="69">
        <f t="shared" si="8"/>
        <v>0</v>
      </c>
      <c r="AV392" s="69">
        <f t="shared" si="8"/>
        <v>0</v>
      </c>
      <c r="AW392" s="69">
        <f t="shared" si="8"/>
        <v>0</v>
      </c>
      <c r="AX392" s="69">
        <f t="shared" si="8"/>
        <v>0</v>
      </c>
      <c r="AY392" s="69">
        <f t="shared" si="8"/>
        <v>0</v>
      </c>
      <c r="AZ392" s="69">
        <f t="shared" si="8"/>
        <v>0</v>
      </c>
      <c r="BA392" s="69">
        <f t="shared" si="8"/>
        <v>0</v>
      </c>
      <c r="BB392" s="69">
        <f t="shared" si="8"/>
        <v>0</v>
      </c>
      <c r="BC392" s="69">
        <f t="shared" si="8"/>
        <v>0</v>
      </c>
      <c r="BD392" s="69">
        <f t="shared" si="8"/>
        <v>0</v>
      </c>
    </row>
    <row r="393" spans="1:56" ht="12.75">
      <c r="A393" s="57"/>
      <c r="B393" s="57"/>
      <c r="C393" s="57"/>
      <c r="D393" s="57" t="s">
        <v>354</v>
      </c>
      <c r="E393" s="57"/>
      <c r="F393" s="57"/>
      <c r="G393" s="71">
        <f>100*((LARGE(G9:G381,1)+LARGE(G9:G381,2)+LARGE(G9:G381,3))/500)</f>
        <v>28.799999999999997</v>
      </c>
      <c r="H393" s="71">
        <f>100*((LARGE(H9:H381,1)+LARGE(H9:H381,2)+LARGE(H9:H381,3))/500)</f>
        <v>64.4</v>
      </c>
      <c r="I393" s="71">
        <f>100*((LARGE(I9:I381,1)+LARGE(I9:I381,2)+LARGE(I9:I381,3))/500)</f>
        <v>44.4</v>
      </c>
      <c r="J393" s="71" t="e">
        <f>100*((LARGE(J9:J381,1)+LARGE(J9:J381,2)+LARGE(J9:J381,3))/500)</f>
        <v>#NUM!</v>
      </c>
      <c r="K393" s="71" t="e">
        <f aca="true" t="shared" si="9" ref="K393:BD393">100*((LARGE(K9:K381,1)+LARGE(K9:K381,2)+LARGE(K9:K381,3))/500)</f>
        <v>#NUM!</v>
      </c>
      <c r="L393" s="71" t="e">
        <f t="shared" si="9"/>
        <v>#NUM!</v>
      </c>
      <c r="M393" s="71" t="e">
        <f t="shared" si="9"/>
        <v>#NUM!</v>
      </c>
      <c r="N393" s="71" t="e">
        <f t="shared" si="9"/>
        <v>#NUM!</v>
      </c>
      <c r="O393" s="71" t="e">
        <f t="shared" si="9"/>
        <v>#NUM!</v>
      </c>
      <c r="P393" s="71" t="e">
        <f t="shared" si="9"/>
        <v>#NUM!</v>
      </c>
      <c r="Q393" s="71" t="e">
        <f t="shared" si="9"/>
        <v>#NUM!</v>
      </c>
      <c r="R393" s="71" t="e">
        <f t="shared" si="9"/>
        <v>#NUM!</v>
      </c>
      <c r="S393" s="71" t="e">
        <f t="shared" si="9"/>
        <v>#NUM!</v>
      </c>
      <c r="T393" s="71" t="e">
        <f t="shared" si="9"/>
        <v>#NUM!</v>
      </c>
      <c r="U393" s="71" t="e">
        <f t="shared" si="9"/>
        <v>#NUM!</v>
      </c>
      <c r="V393" s="71" t="e">
        <f t="shared" si="9"/>
        <v>#NUM!</v>
      </c>
      <c r="W393" s="71" t="e">
        <f t="shared" si="9"/>
        <v>#NUM!</v>
      </c>
      <c r="X393" s="71" t="e">
        <f t="shared" si="9"/>
        <v>#NUM!</v>
      </c>
      <c r="Y393" s="71" t="e">
        <f t="shared" si="9"/>
        <v>#NUM!</v>
      </c>
      <c r="Z393" s="71" t="e">
        <f t="shared" si="9"/>
        <v>#NUM!</v>
      </c>
      <c r="AA393" s="71" t="e">
        <f t="shared" si="9"/>
        <v>#NUM!</v>
      </c>
      <c r="AB393" s="71" t="e">
        <f t="shared" si="9"/>
        <v>#NUM!</v>
      </c>
      <c r="AC393" s="71" t="e">
        <f t="shared" si="9"/>
        <v>#NUM!</v>
      </c>
      <c r="AD393" s="71" t="e">
        <f t="shared" si="9"/>
        <v>#NUM!</v>
      </c>
      <c r="AE393" s="71" t="e">
        <f t="shared" si="9"/>
        <v>#NUM!</v>
      </c>
      <c r="AF393" s="71" t="e">
        <f t="shared" si="9"/>
        <v>#NUM!</v>
      </c>
      <c r="AG393" s="71" t="e">
        <f t="shared" si="9"/>
        <v>#NUM!</v>
      </c>
      <c r="AH393" s="71" t="e">
        <f t="shared" si="9"/>
        <v>#NUM!</v>
      </c>
      <c r="AI393" s="71" t="e">
        <f t="shared" si="9"/>
        <v>#NUM!</v>
      </c>
      <c r="AJ393" s="71" t="e">
        <f t="shared" si="9"/>
        <v>#NUM!</v>
      </c>
      <c r="AK393" s="71" t="e">
        <f t="shared" si="9"/>
        <v>#NUM!</v>
      </c>
      <c r="AL393" s="71" t="e">
        <f t="shared" si="9"/>
        <v>#NUM!</v>
      </c>
      <c r="AM393" s="71" t="e">
        <f t="shared" si="9"/>
        <v>#NUM!</v>
      </c>
      <c r="AN393" s="71" t="e">
        <f t="shared" si="9"/>
        <v>#NUM!</v>
      </c>
      <c r="AO393" s="71" t="e">
        <f t="shared" si="9"/>
        <v>#NUM!</v>
      </c>
      <c r="AP393" s="71" t="e">
        <f t="shared" si="9"/>
        <v>#NUM!</v>
      </c>
      <c r="AQ393" s="71" t="e">
        <f t="shared" si="9"/>
        <v>#NUM!</v>
      </c>
      <c r="AR393" s="71" t="e">
        <f t="shared" si="9"/>
        <v>#NUM!</v>
      </c>
      <c r="AS393" s="71" t="e">
        <f t="shared" si="9"/>
        <v>#NUM!</v>
      </c>
      <c r="AT393" s="71" t="e">
        <f t="shared" si="9"/>
        <v>#NUM!</v>
      </c>
      <c r="AU393" s="71" t="e">
        <f t="shared" si="9"/>
        <v>#NUM!</v>
      </c>
      <c r="AV393" s="71" t="e">
        <f t="shared" si="9"/>
        <v>#NUM!</v>
      </c>
      <c r="AW393" s="71" t="e">
        <f t="shared" si="9"/>
        <v>#NUM!</v>
      </c>
      <c r="AX393" s="71" t="e">
        <f t="shared" si="9"/>
        <v>#NUM!</v>
      </c>
      <c r="AY393" s="71" t="e">
        <f t="shared" si="9"/>
        <v>#NUM!</v>
      </c>
      <c r="AZ393" s="71" t="e">
        <f t="shared" si="9"/>
        <v>#NUM!</v>
      </c>
      <c r="BA393" s="71" t="e">
        <f t="shared" si="9"/>
        <v>#NUM!</v>
      </c>
      <c r="BB393" s="71" t="e">
        <f t="shared" si="9"/>
        <v>#NUM!</v>
      </c>
      <c r="BC393" s="71" t="e">
        <f t="shared" si="9"/>
        <v>#NUM!</v>
      </c>
      <c r="BD393" s="71" t="e">
        <f t="shared" si="9"/>
        <v>#NUM!</v>
      </c>
    </row>
    <row r="394" spans="1:56" ht="12.75">
      <c r="A394" s="57"/>
      <c r="B394" s="57"/>
      <c r="C394" s="57"/>
      <c r="D394" s="57" t="s">
        <v>355</v>
      </c>
      <c r="E394" s="57"/>
      <c r="F394" s="57"/>
      <c r="G394" s="72">
        <f>SUMPRODUCT($E9:$E381,G9:G381)/500</f>
        <v>4.648</v>
      </c>
      <c r="H394" s="72">
        <f>SUMPRODUCT($E9:$E381,H9:H381)/500</f>
        <v>5.432</v>
      </c>
      <c r="I394" s="72">
        <f>SUMPRODUCT($E9:$E381,I9:I381)/500</f>
        <v>3.386</v>
      </c>
      <c r="J394" s="72">
        <f>SUMPRODUCT($E9:$E381,J9:J381)/500</f>
        <v>0</v>
      </c>
      <c r="K394" s="72">
        <f aca="true" t="shared" si="10" ref="K394:BD394">SUMPRODUCT($E9:$E381,K9:K381)/500</f>
        <v>0</v>
      </c>
      <c r="L394" s="72">
        <f t="shared" si="10"/>
        <v>0</v>
      </c>
      <c r="M394" s="72">
        <f t="shared" si="10"/>
        <v>0</v>
      </c>
      <c r="N394" s="72">
        <f t="shared" si="10"/>
        <v>0</v>
      </c>
      <c r="O394" s="72">
        <f t="shared" si="10"/>
        <v>0</v>
      </c>
      <c r="P394" s="72">
        <f t="shared" si="10"/>
        <v>0</v>
      </c>
      <c r="Q394" s="72">
        <f t="shared" si="10"/>
        <v>0</v>
      </c>
      <c r="R394" s="72">
        <f t="shared" si="10"/>
        <v>0</v>
      </c>
      <c r="S394" s="72">
        <f t="shared" si="10"/>
        <v>0</v>
      </c>
      <c r="T394" s="72">
        <f t="shared" si="10"/>
        <v>0</v>
      </c>
      <c r="U394" s="72">
        <f t="shared" si="10"/>
        <v>0</v>
      </c>
      <c r="V394" s="72">
        <f t="shared" si="10"/>
        <v>0</v>
      </c>
      <c r="W394" s="72">
        <f t="shared" si="10"/>
        <v>0</v>
      </c>
      <c r="X394" s="72">
        <f t="shared" si="10"/>
        <v>0</v>
      </c>
      <c r="Y394" s="72">
        <f t="shared" si="10"/>
        <v>0</v>
      </c>
      <c r="Z394" s="72">
        <f t="shared" si="10"/>
        <v>0</v>
      </c>
      <c r="AA394" s="72">
        <f t="shared" si="10"/>
        <v>0</v>
      </c>
      <c r="AB394" s="72">
        <f t="shared" si="10"/>
        <v>0</v>
      </c>
      <c r="AC394" s="72">
        <f t="shared" si="10"/>
        <v>0</v>
      </c>
      <c r="AD394" s="72">
        <f t="shared" si="10"/>
        <v>0</v>
      </c>
      <c r="AE394" s="72">
        <f t="shared" si="10"/>
        <v>0</v>
      </c>
      <c r="AF394" s="72">
        <f t="shared" si="10"/>
        <v>0</v>
      </c>
      <c r="AG394" s="72">
        <f t="shared" si="10"/>
        <v>0</v>
      </c>
      <c r="AH394" s="72">
        <f t="shared" si="10"/>
        <v>0</v>
      </c>
      <c r="AI394" s="72">
        <f t="shared" si="10"/>
        <v>0</v>
      </c>
      <c r="AJ394" s="72">
        <f t="shared" si="10"/>
        <v>0</v>
      </c>
      <c r="AK394" s="72">
        <f t="shared" si="10"/>
        <v>0</v>
      </c>
      <c r="AL394" s="72">
        <f t="shared" si="10"/>
        <v>0</v>
      </c>
      <c r="AM394" s="72">
        <f t="shared" si="10"/>
        <v>0</v>
      </c>
      <c r="AN394" s="72">
        <f t="shared" si="10"/>
        <v>0</v>
      </c>
      <c r="AO394" s="72">
        <f t="shared" si="10"/>
        <v>0</v>
      </c>
      <c r="AP394" s="72">
        <f t="shared" si="10"/>
        <v>0</v>
      </c>
      <c r="AQ394" s="72">
        <f t="shared" si="10"/>
        <v>0</v>
      </c>
      <c r="AR394" s="72">
        <f t="shared" si="10"/>
        <v>0</v>
      </c>
      <c r="AS394" s="72">
        <f t="shared" si="10"/>
        <v>0</v>
      </c>
      <c r="AT394" s="72">
        <f t="shared" si="10"/>
        <v>0</v>
      </c>
      <c r="AU394" s="72">
        <f t="shared" si="10"/>
        <v>0</v>
      </c>
      <c r="AV394" s="72">
        <f t="shared" si="10"/>
        <v>0</v>
      </c>
      <c r="AW394" s="72">
        <f t="shared" si="10"/>
        <v>0</v>
      </c>
      <c r="AX394" s="72">
        <f t="shared" si="10"/>
        <v>0</v>
      </c>
      <c r="AY394" s="72">
        <f t="shared" si="10"/>
        <v>0</v>
      </c>
      <c r="AZ394" s="72">
        <f t="shared" si="10"/>
        <v>0</v>
      </c>
      <c r="BA394" s="72">
        <f t="shared" si="10"/>
        <v>0</v>
      </c>
      <c r="BB394" s="72">
        <f t="shared" si="10"/>
        <v>0</v>
      </c>
      <c r="BC394" s="72">
        <f t="shared" si="10"/>
        <v>0</v>
      </c>
      <c r="BD394" s="72">
        <f t="shared" si="10"/>
        <v>0</v>
      </c>
    </row>
    <row r="395" spans="1:56" ht="12.7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</row>
    <row r="396" spans="1:56" ht="12.75">
      <c r="A396" s="68" t="s">
        <v>356</v>
      </c>
      <c r="B396" s="57"/>
      <c r="C396" s="57"/>
      <c r="D396" s="57" t="s">
        <v>347</v>
      </c>
      <c r="E396" s="57"/>
      <c r="F396" s="57"/>
      <c r="G396" s="71">
        <f>IF(G385&lt;=30,0,IF(G385&gt;=50,10,10*(G385-30)/(50-30)))</f>
        <v>9.5</v>
      </c>
      <c r="H396" s="71">
        <f>IF(H385&lt;=30,0,IF(H385&gt;=50,10,10*(H385-30)/(50-30)))</f>
        <v>7.5</v>
      </c>
      <c r="I396" s="71">
        <f aca="true" t="shared" si="11" ref="I396:BD396">IF(I385&lt;=30,0,IF(I385&gt;=50,10,10*(I385-30)/(50-30)))</f>
        <v>10</v>
      </c>
      <c r="J396" s="71">
        <f t="shared" si="11"/>
        <v>0</v>
      </c>
      <c r="K396" s="71">
        <f t="shared" si="11"/>
        <v>0</v>
      </c>
      <c r="L396" s="71">
        <f t="shared" si="11"/>
        <v>0</v>
      </c>
      <c r="M396" s="71">
        <f t="shared" si="11"/>
        <v>0</v>
      </c>
      <c r="N396" s="71">
        <f t="shared" si="11"/>
        <v>0</v>
      </c>
      <c r="O396" s="71">
        <f t="shared" si="11"/>
        <v>0</v>
      </c>
      <c r="P396" s="71">
        <f t="shared" si="11"/>
        <v>0</v>
      </c>
      <c r="Q396" s="71">
        <f t="shared" si="11"/>
        <v>0</v>
      </c>
      <c r="R396" s="71">
        <f t="shared" si="11"/>
        <v>0</v>
      </c>
      <c r="S396" s="71">
        <f t="shared" si="11"/>
        <v>0</v>
      </c>
      <c r="T396" s="71">
        <f t="shared" si="11"/>
        <v>0</v>
      </c>
      <c r="U396" s="71">
        <f t="shared" si="11"/>
        <v>0</v>
      </c>
      <c r="V396" s="71">
        <f t="shared" si="11"/>
        <v>0</v>
      </c>
      <c r="W396" s="71">
        <f t="shared" si="11"/>
        <v>0</v>
      </c>
      <c r="X396" s="71">
        <f t="shared" si="11"/>
        <v>0</v>
      </c>
      <c r="Y396" s="71">
        <f t="shared" si="11"/>
        <v>0</v>
      </c>
      <c r="Z396" s="71">
        <f t="shared" si="11"/>
        <v>0</v>
      </c>
      <c r="AA396" s="71">
        <f t="shared" si="11"/>
        <v>0</v>
      </c>
      <c r="AB396" s="71">
        <f t="shared" si="11"/>
        <v>0</v>
      </c>
      <c r="AC396" s="71">
        <f t="shared" si="11"/>
        <v>0</v>
      </c>
      <c r="AD396" s="71">
        <f t="shared" si="11"/>
        <v>0</v>
      </c>
      <c r="AE396" s="71">
        <f t="shared" si="11"/>
        <v>0</v>
      </c>
      <c r="AF396" s="71">
        <f t="shared" si="11"/>
        <v>0</v>
      </c>
      <c r="AG396" s="71">
        <f t="shared" si="11"/>
        <v>0</v>
      </c>
      <c r="AH396" s="71">
        <f t="shared" si="11"/>
        <v>0</v>
      </c>
      <c r="AI396" s="71">
        <f t="shared" si="11"/>
        <v>0</v>
      </c>
      <c r="AJ396" s="71">
        <f t="shared" si="11"/>
        <v>0</v>
      </c>
      <c r="AK396" s="71">
        <f t="shared" si="11"/>
        <v>0</v>
      </c>
      <c r="AL396" s="71">
        <f t="shared" si="11"/>
        <v>0</v>
      </c>
      <c r="AM396" s="71">
        <f t="shared" si="11"/>
        <v>0</v>
      </c>
      <c r="AN396" s="71">
        <f t="shared" si="11"/>
        <v>0</v>
      </c>
      <c r="AO396" s="71">
        <f t="shared" si="11"/>
        <v>0</v>
      </c>
      <c r="AP396" s="71">
        <f t="shared" si="11"/>
        <v>0</v>
      </c>
      <c r="AQ396" s="71">
        <f t="shared" si="11"/>
        <v>0</v>
      </c>
      <c r="AR396" s="71">
        <f t="shared" si="11"/>
        <v>0</v>
      </c>
      <c r="AS396" s="71">
        <f t="shared" si="11"/>
        <v>0</v>
      </c>
      <c r="AT396" s="71">
        <f t="shared" si="11"/>
        <v>0</v>
      </c>
      <c r="AU396" s="71">
        <f t="shared" si="11"/>
        <v>0</v>
      </c>
      <c r="AV396" s="71">
        <f t="shared" si="11"/>
        <v>0</v>
      </c>
      <c r="AW396" s="71">
        <f t="shared" si="11"/>
        <v>0</v>
      </c>
      <c r="AX396" s="71">
        <f t="shared" si="11"/>
        <v>0</v>
      </c>
      <c r="AY396" s="71">
        <f t="shared" si="11"/>
        <v>0</v>
      </c>
      <c r="AZ396" s="71">
        <f t="shared" si="11"/>
        <v>0</v>
      </c>
      <c r="BA396" s="71">
        <f t="shared" si="11"/>
        <v>0</v>
      </c>
      <c r="BB396" s="71">
        <f t="shared" si="11"/>
        <v>0</v>
      </c>
      <c r="BC396" s="71">
        <f t="shared" si="11"/>
        <v>0</v>
      </c>
      <c r="BD396" s="71">
        <f t="shared" si="11"/>
        <v>0</v>
      </c>
    </row>
    <row r="397" spans="1:56" ht="12.75">
      <c r="A397" s="57"/>
      <c r="B397" s="57"/>
      <c r="C397" s="57"/>
      <c r="D397" s="57" t="s">
        <v>348</v>
      </c>
      <c r="E397" s="57"/>
      <c r="F397" s="57"/>
      <c r="G397" s="71">
        <f>IF(G386&lt;=3,0,IF(G386&gt;=9,10,10*(G386-3)/(9-3)))</f>
        <v>10</v>
      </c>
      <c r="H397" s="71">
        <f>IF(H386&lt;=3,0,IF(H386&gt;=9,10,10*(H386-3)/(9-3)))</f>
        <v>10</v>
      </c>
      <c r="I397" s="71">
        <f aca="true" t="shared" si="12" ref="I397:BD397">IF(I386&lt;=3,0,IF(I386&gt;=9,10,10*(I386-3)/(9-3)))</f>
        <v>10</v>
      </c>
      <c r="J397" s="71">
        <f t="shared" si="12"/>
        <v>0</v>
      </c>
      <c r="K397" s="71">
        <f t="shared" si="12"/>
        <v>0</v>
      </c>
      <c r="L397" s="71">
        <f t="shared" si="12"/>
        <v>0</v>
      </c>
      <c r="M397" s="71">
        <f t="shared" si="12"/>
        <v>0</v>
      </c>
      <c r="N397" s="71">
        <f t="shared" si="12"/>
        <v>0</v>
      </c>
      <c r="O397" s="71">
        <f t="shared" si="12"/>
        <v>0</v>
      </c>
      <c r="P397" s="71">
        <f t="shared" si="12"/>
        <v>0</v>
      </c>
      <c r="Q397" s="71">
        <f t="shared" si="12"/>
        <v>0</v>
      </c>
      <c r="R397" s="71">
        <f t="shared" si="12"/>
        <v>0</v>
      </c>
      <c r="S397" s="71">
        <f t="shared" si="12"/>
        <v>0</v>
      </c>
      <c r="T397" s="71">
        <f t="shared" si="12"/>
        <v>0</v>
      </c>
      <c r="U397" s="71">
        <f t="shared" si="12"/>
        <v>0</v>
      </c>
      <c r="V397" s="71">
        <f t="shared" si="12"/>
        <v>0</v>
      </c>
      <c r="W397" s="71">
        <f t="shared" si="12"/>
        <v>0</v>
      </c>
      <c r="X397" s="71">
        <f t="shared" si="12"/>
        <v>0</v>
      </c>
      <c r="Y397" s="71">
        <f t="shared" si="12"/>
        <v>0</v>
      </c>
      <c r="Z397" s="71">
        <f t="shared" si="12"/>
        <v>0</v>
      </c>
      <c r="AA397" s="71">
        <f t="shared" si="12"/>
        <v>0</v>
      </c>
      <c r="AB397" s="71">
        <f t="shared" si="12"/>
        <v>0</v>
      </c>
      <c r="AC397" s="71">
        <f t="shared" si="12"/>
        <v>0</v>
      </c>
      <c r="AD397" s="71">
        <f t="shared" si="12"/>
        <v>0</v>
      </c>
      <c r="AE397" s="71">
        <f t="shared" si="12"/>
        <v>0</v>
      </c>
      <c r="AF397" s="71">
        <f t="shared" si="12"/>
        <v>0</v>
      </c>
      <c r="AG397" s="71">
        <f t="shared" si="12"/>
        <v>0</v>
      </c>
      <c r="AH397" s="71">
        <f t="shared" si="12"/>
        <v>0</v>
      </c>
      <c r="AI397" s="71">
        <f t="shared" si="12"/>
        <v>0</v>
      </c>
      <c r="AJ397" s="71">
        <f t="shared" si="12"/>
        <v>0</v>
      </c>
      <c r="AK397" s="71">
        <f t="shared" si="12"/>
        <v>0</v>
      </c>
      <c r="AL397" s="71">
        <f t="shared" si="12"/>
        <v>0</v>
      </c>
      <c r="AM397" s="71">
        <f t="shared" si="12"/>
        <v>0</v>
      </c>
      <c r="AN397" s="71">
        <f t="shared" si="12"/>
        <v>0</v>
      </c>
      <c r="AO397" s="71">
        <f t="shared" si="12"/>
        <v>0</v>
      </c>
      <c r="AP397" s="71">
        <f t="shared" si="12"/>
        <v>0</v>
      </c>
      <c r="AQ397" s="71">
        <f t="shared" si="12"/>
        <v>0</v>
      </c>
      <c r="AR397" s="71">
        <f t="shared" si="12"/>
        <v>0</v>
      </c>
      <c r="AS397" s="71">
        <f t="shared" si="12"/>
        <v>0</v>
      </c>
      <c r="AT397" s="71">
        <f t="shared" si="12"/>
        <v>0</v>
      </c>
      <c r="AU397" s="71">
        <f t="shared" si="12"/>
        <v>0</v>
      </c>
      <c r="AV397" s="71">
        <f t="shared" si="12"/>
        <v>0</v>
      </c>
      <c r="AW397" s="71">
        <f t="shared" si="12"/>
        <v>0</v>
      </c>
      <c r="AX397" s="71">
        <f t="shared" si="12"/>
        <v>0</v>
      </c>
      <c r="AY397" s="71">
        <f t="shared" si="12"/>
        <v>0</v>
      </c>
      <c r="AZ397" s="71">
        <f t="shared" si="12"/>
        <v>0</v>
      </c>
      <c r="BA397" s="71">
        <f t="shared" si="12"/>
        <v>0</v>
      </c>
      <c r="BB397" s="71">
        <f t="shared" si="12"/>
        <v>0</v>
      </c>
      <c r="BC397" s="71">
        <f t="shared" si="12"/>
        <v>0</v>
      </c>
      <c r="BD397" s="71">
        <f t="shared" si="12"/>
        <v>0</v>
      </c>
    </row>
    <row r="398" spans="1:56" ht="12.75">
      <c r="A398" s="57"/>
      <c r="B398" s="57"/>
      <c r="C398" s="57"/>
      <c r="D398" s="57" t="s">
        <v>349</v>
      </c>
      <c r="E398" s="57"/>
      <c r="F398" s="57"/>
      <c r="G398" s="71">
        <f>IF(G387&lt;=1,0,IF(G387&gt;=6,10,10*(G387-1)/(6-1)))</f>
        <v>8</v>
      </c>
      <c r="H398" s="71">
        <f>IF(H387&lt;=1,0,IF(H387&gt;=6,10,10*(H387-1)/(6-1)))</f>
        <v>8</v>
      </c>
      <c r="I398" s="71">
        <f aca="true" t="shared" si="13" ref="I398:BD398">IF(I387&lt;=1,0,IF(I387&gt;=6,10,10*(I387-1)/(6-1)))</f>
        <v>10</v>
      </c>
      <c r="J398" s="71">
        <f t="shared" si="13"/>
        <v>0</v>
      </c>
      <c r="K398" s="71">
        <f t="shared" si="13"/>
        <v>0</v>
      </c>
      <c r="L398" s="71">
        <f t="shared" si="13"/>
        <v>0</v>
      </c>
      <c r="M398" s="71">
        <f t="shared" si="13"/>
        <v>0</v>
      </c>
      <c r="N398" s="71">
        <f t="shared" si="13"/>
        <v>0</v>
      </c>
      <c r="O398" s="71">
        <f t="shared" si="13"/>
        <v>0</v>
      </c>
      <c r="P398" s="71">
        <f t="shared" si="13"/>
        <v>0</v>
      </c>
      <c r="Q398" s="71">
        <f t="shared" si="13"/>
        <v>0</v>
      </c>
      <c r="R398" s="71">
        <f t="shared" si="13"/>
        <v>0</v>
      </c>
      <c r="S398" s="71">
        <f t="shared" si="13"/>
        <v>0</v>
      </c>
      <c r="T398" s="71">
        <f t="shared" si="13"/>
        <v>0</v>
      </c>
      <c r="U398" s="71">
        <f t="shared" si="13"/>
        <v>0</v>
      </c>
      <c r="V398" s="71">
        <f t="shared" si="13"/>
        <v>0</v>
      </c>
      <c r="W398" s="71">
        <f t="shared" si="13"/>
        <v>0</v>
      </c>
      <c r="X398" s="71">
        <f t="shared" si="13"/>
        <v>0</v>
      </c>
      <c r="Y398" s="71">
        <f t="shared" si="13"/>
        <v>0</v>
      </c>
      <c r="Z398" s="71">
        <f t="shared" si="13"/>
        <v>0</v>
      </c>
      <c r="AA398" s="71">
        <f t="shared" si="13"/>
        <v>0</v>
      </c>
      <c r="AB398" s="71">
        <f t="shared" si="13"/>
        <v>0</v>
      </c>
      <c r="AC398" s="71">
        <f t="shared" si="13"/>
        <v>0</v>
      </c>
      <c r="AD398" s="71">
        <f t="shared" si="13"/>
        <v>0</v>
      </c>
      <c r="AE398" s="71">
        <f t="shared" si="13"/>
        <v>0</v>
      </c>
      <c r="AF398" s="71">
        <f t="shared" si="13"/>
        <v>0</v>
      </c>
      <c r="AG398" s="71">
        <f t="shared" si="13"/>
        <v>0</v>
      </c>
      <c r="AH398" s="71">
        <f t="shared" si="13"/>
        <v>0</v>
      </c>
      <c r="AI398" s="71">
        <f t="shared" si="13"/>
        <v>0</v>
      </c>
      <c r="AJ398" s="71">
        <f t="shared" si="13"/>
        <v>0</v>
      </c>
      <c r="AK398" s="71">
        <f t="shared" si="13"/>
        <v>0</v>
      </c>
      <c r="AL398" s="71">
        <f t="shared" si="13"/>
        <v>0</v>
      </c>
      <c r="AM398" s="71">
        <f t="shared" si="13"/>
        <v>0</v>
      </c>
      <c r="AN398" s="71">
        <f t="shared" si="13"/>
        <v>0</v>
      </c>
      <c r="AO398" s="71">
        <f t="shared" si="13"/>
        <v>0</v>
      </c>
      <c r="AP398" s="71">
        <f t="shared" si="13"/>
        <v>0</v>
      </c>
      <c r="AQ398" s="71">
        <f t="shared" si="13"/>
        <v>0</v>
      </c>
      <c r="AR398" s="71">
        <f t="shared" si="13"/>
        <v>0</v>
      </c>
      <c r="AS398" s="71">
        <f t="shared" si="13"/>
        <v>0</v>
      </c>
      <c r="AT398" s="71">
        <f t="shared" si="13"/>
        <v>0</v>
      </c>
      <c r="AU398" s="71">
        <f t="shared" si="13"/>
        <v>0</v>
      </c>
      <c r="AV398" s="71">
        <f t="shared" si="13"/>
        <v>0</v>
      </c>
      <c r="AW398" s="71">
        <f t="shared" si="13"/>
        <v>0</v>
      </c>
      <c r="AX398" s="71">
        <f t="shared" si="13"/>
        <v>0</v>
      </c>
      <c r="AY398" s="71">
        <f t="shared" si="13"/>
        <v>0</v>
      </c>
      <c r="AZ398" s="71">
        <f t="shared" si="13"/>
        <v>0</v>
      </c>
      <c r="BA398" s="71">
        <f t="shared" si="13"/>
        <v>0</v>
      </c>
      <c r="BB398" s="71">
        <f t="shared" si="13"/>
        <v>0</v>
      </c>
      <c r="BC398" s="71">
        <f t="shared" si="13"/>
        <v>0</v>
      </c>
      <c r="BD398" s="71">
        <f t="shared" si="13"/>
        <v>0</v>
      </c>
    </row>
    <row r="399" spans="1:56" ht="12.75">
      <c r="A399" s="57"/>
      <c r="B399" s="57"/>
      <c r="C399" s="57"/>
      <c r="D399" s="57" t="s">
        <v>350</v>
      </c>
      <c r="E399" s="57"/>
      <c r="F399" s="57"/>
      <c r="G399" s="71">
        <f>IF(G388&lt;=2,0,IF(G388&gt;=8,10,10*(G388-2)/(8-2)))</f>
        <v>6.666666666666667</v>
      </c>
      <c r="H399" s="71">
        <f>IF(H388&lt;=2,0,IF(H388&gt;=8,10,10*(H388-2)/(8-2)))</f>
        <v>8.333333333333334</v>
      </c>
      <c r="I399" s="71">
        <f aca="true" t="shared" si="14" ref="I399:BD399">IF(I388&lt;=2,0,IF(I388&gt;=8,10,10*(I388-2)/(8-2)))</f>
        <v>10</v>
      </c>
      <c r="J399" s="71">
        <f t="shared" si="14"/>
        <v>0</v>
      </c>
      <c r="K399" s="71">
        <f t="shared" si="14"/>
        <v>0</v>
      </c>
      <c r="L399" s="71">
        <f t="shared" si="14"/>
        <v>0</v>
      </c>
      <c r="M399" s="71">
        <f t="shared" si="14"/>
        <v>0</v>
      </c>
      <c r="N399" s="71">
        <f t="shared" si="14"/>
        <v>0</v>
      </c>
      <c r="O399" s="71">
        <f t="shared" si="14"/>
        <v>0</v>
      </c>
      <c r="P399" s="71">
        <f t="shared" si="14"/>
        <v>0</v>
      </c>
      <c r="Q399" s="71">
        <f t="shared" si="14"/>
        <v>0</v>
      </c>
      <c r="R399" s="71">
        <f t="shared" si="14"/>
        <v>0</v>
      </c>
      <c r="S399" s="71">
        <f t="shared" si="14"/>
        <v>0</v>
      </c>
      <c r="T399" s="71">
        <f t="shared" si="14"/>
        <v>0</v>
      </c>
      <c r="U399" s="71">
        <f t="shared" si="14"/>
        <v>0</v>
      </c>
      <c r="V399" s="71">
        <f t="shared" si="14"/>
        <v>0</v>
      </c>
      <c r="W399" s="71">
        <f t="shared" si="14"/>
        <v>0</v>
      </c>
      <c r="X399" s="71">
        <f t="shared" si="14"/>
        <v>0</v>
      </c>
      <c r="Y399" s="71">
        <f t="shared" si="14"/>
        <v>0</v>
      </c>
      <c r="Z399" s="71">
        <f t="shared" si="14"/>
        <v>0</v>
      </c>
      <c r="AA399" s="71">
        <f t="shared" si="14"/>
        <v>0</v>
      </c>
      <c r="AB399" s="71">
        <f t="shared" si="14"/>
        <v>0</v>
      </c>
      <c r="AC399" s="71">
        <f t="shared" si="14"/>
        <v>0</v>
      </c>
      <c r="AD399" s="71">
        <f t="shared" si="14"/>
        <v>0</v>
      </c>
      <c r="AE399" s="71">
        <f t="shared" si="14"/>
        <v>0</v>
      </c>
      <c r="AF399" s="71">
        <f t="shared" si="14"/>
        <v>0</v>
      </c>
      <c r="AG399" s="71">
        <f t="shared" si="14"/>
        <v>0</v>
      </c>
      <c r="AH399" s="71">
        <f t="shared" si="14"/>
        <v>0</v>
      </c>
      <c r="AI399" s="71">
        <f t="shared" si="14"/>
        <v>0</v>
      </c>
      <c r="AJ399" s="71">
        <f t="shared" si="14"/>
        <v>0</v>
      </c>
      <c r="AK399" s="71">
        <f t="shared" si="14"/>
        <v>0</v>
      </c>
      <c r="AL399" s="71">
        <f t="shared" si="14"/>
        <v>0</v>
      </c>
      <c r="AM399" s="71">
        <f t="shared" si="14"/>
        <v>0</v>
      </c>
      <c r="AN399" s="71">
        <f t="shared" si="14"/>
        <v>0</v>
      </c>
      <c r="AO399" s="71">
        <f t="shared" si="14"/>
        <v>0</v>
      </c>
      <c r="AP399" s="71">
        <f t="shared" si="14"/>
        <v>0</v>
      </c>
      <c r="AQ399" s="71">
        <f t="shared" si="14"/>
        <v>0</v>
      </c>
      <c r="AR399" s="71">
        <f t="shared" si="14"/>
        <v>0</v>
      </c>
      <c r="AS399" s="71">
        <f t="shared" si="14"/>
        <v>0</v>
      </c>
      <c r="AT399" s="71">
        <f t="shared" si="14"/>
        <v>0</v>
      </c>
      <c r="AU399" s="71">
        <f t="shared" si="14"/>
        <v>0</v>
      </c>
      <c r="AV399" s="71">
        <f t="shared" si="14"/>
        <v>0</v>
      </c>
      <c r="AW399" s="71">
        <f t="shared" si="14"/>
        <v>0</v>
      </c>
      <c r="AX399" s="71">
        <f t="shared" si="14"/>
        <v>0</v>
      </c>
      <c r="AY399" s="71">
        <f t="shared" si="14"/>
        <v>0</v>
      </c>
      <c r="AZ399" s="71">
        <f t="shared" si="14"/>
        <v>0</v>
      </c>
      <c r="BA399" s="71">
        <f t="shared" si="14"/>
        <v>0</v>
      </c>
      <c r="BB399" s="71">
        <f t="shared" si="14"/>
        <v>0</v>
      </c>
      <c r="BC399" s="71">
        <f t="shared" si="14"/>
        <v>0</v>
      </c>
      <c r="BD399" s="71">
        <f t="shared" si="14"/>
        <v>0</v>
      </c>
    </row>
    <row r="400" spans="1:56" ht="12.75">
      <c r="A400" s="57"/>
      <c r="B400" s="57"/>
      <c r="C400" s="57"/>
      <c r="D400" s="57" t="s">
        <v>351</v>
      </c>
      <c r="E400" s="57"/>
      <c r="F400" s="57"/>
      <c r="G400" s="71">
        <f>IF(G389&lt;=1,0,IF(G389&gt;=6,10,10*(G389-1)/(6-1)))</f>
        <v>8</v>
      </c>
      <c r="H400" s="71">
        <f>IF(H389&lt;=1,0,IF(H389&gt;=6,10,10*(H389-1)/(6-1)))</f>
        <v>0</v>
      </c>
      <c r="I400" s="71">
        <f aca="true" t="shared" si="15" ref="I400:BD400">IF(I389&lt;=1,0,IF(I389&gt;=6,10,10*(I389-1)/(6-1)))</f>
        <v>6</v>
      </c>
      <c r="J400" s="71">
        <f t="shared" si="15"/>
        <v>0</v>
      </c>
      <c r="K400" s="71">
        <f t="shared" si="15"/>
        <v>0</v>
      </c>
      <c r="L400" s="71">
        <f t="shared" si="15"/>
        <v>0</v>
      </c>
      <c r="M400" s="71">
        <f t="shared" si="15"/>
        <v>0</v>
      </c>
      <c r="N400" s="71">
        <f t="shared" si="15"/>
        <v>0</v>
      </c>
      <c r="O400" s="71">
        <f t="shared" si="15"/>
        <v>0</v>
      </c>
      <c r="P400" s="71">
        <f t="shared" si="15"/>
        <v>0</v>
      </c>
      <c r="Q400" s="71">
        <f t="shared" si="15"/>
        <v>0</v>
      </c>
      <c r="R400" s="71">
        <f t="shared" si="15"/>
        <v>0</v>
      </c>
      <c r="S400" s="71">
        <f t="shared" si="15"/>
        <v>0</v>
      </c>
      <c r="T400" s="71">
        <f t="shared" si="15"/>
        <v>0</v>
      </c>
      <c r="U400" s="71">
        <f t="shared" si="15"/>
        <v>0</v>
      </c>
      <c r="V400" s="71">
        <f t="shared" si="15"/>
        <v>0</v>
      </c>
      <c r="W400" s="71">
        <f t="shared" si="15"/>
        <v>0</v>
      </c>
      <c r="X400" s="71">
        <f t="shared" si="15"/>
        <v>0</v>
      </c>
      <c r="Y400" s="71">
        <f t="shared" si="15"/>
        <v>0</v>
      </c>
      <c r="Z400" s="71">
        <f t="shared" si="15"/>
        <v>0</v>
      </c>
      <c r="AA400" s="71">
        <f t="shared" si="15"/>
        <v>0</v>
      </c>
      <c r="AB400" s="71">
        <f t="shared" si="15"/>
        <v>0</v>
      </c>
      <c r="AC400" s="71">
        <f t="shared" si="15"/>
        <v>0</v>
      </c>
      <c r="AD400" s="71">
        <f t="shared" si="15"/>
        <v>0</v>
      </c>
      <c r="AE400" s="71">
        <f t="shared" si="15"/>
        <v>0</v>
      </c>
      <c r="AF400" s="71">
        <f t="shared" si="15"/>
        <v>0</v>
      </c>
      <c r="AG400" s="71">
        <f t="shared" si="15"/>
        <v>0</v>
      </c>
      <c r="AH400" s="71">
        <f t="shared" si="15"/>
        <v>0</v>
      </c>
      <c r="AI400" s="71">
        <f t="shared" si="15"/>
        <v>0</v>
      </c>
      <c r="AJ400" s="71">
        <f t="shared" si="15"/>
        <v>0</v>
      </c>
      <c r="AK400" s="71">
        <f t="shared" si="15"/>
        <v>0</v>
      </c>
      <c r="AL400" s="71">
        <f t="shared" si="15"/>
        <v>0</v>
      </c>
      <c r="AM400" s="71">
        <f t="shared" si="15"/>
        <v>0</v>
      </c>
      <c r="AN400" s="71">
        <f t="shared" si="15"/>
        <v>0</v>
      </c>
      <c r="AO400" s="71">
        <f t="shared" si="15"/>
        <v>0</v>
      </c>
      <c r="AP400" s="71">
        <f t="shared" si="15"/>
        <v>0</v>
      </c>
      <c r="AQ400" s="71">
        <f t="shared" si="15"/>
        <v>0</v>
      </c>
      <c r="AR400" s="71">
        <f t="shared" si="15"/>
        <v>0</v>
      </c>
      <c r="AS400" s="71">
        <f t="shared" si="15"/>
        <v>0</v>
      </c>
      <c r="AT400" s="71">
        <f t="shared" si="15"/>
        <v>0</v>
      </c>
      <c r="AU400" s="71">
        <f t="shared" si="15"/>
        <v>0</v>
      </c>
      <c r="AV400" s="71">
        <f t="shared" si="15"/>
        <v>0</v>
      </c>
      <c r="AW400" s="71">
        <f t="shared" si="15"/>
        <v>0</v>
      </c>
      <c r="AX400" s="71">
        <f t="shared" si="15"/>
        <v>0</v>
      </c>
      <c r="AY400" s="71">
        <f t="shared" si="15"/>
        <v>0</v>
      </c>
      <c r="AZ400" s="71">
        <f t="shared" si="15"/>
        <v>0</v>
      </c>
      <c r="BA400" s="71">
        <f t="shared" si="15"/>
        <v>0</v>
      </c>
      <c r="BB400" s="71">
        <f t="shared" si="15"/>
        <v>0</v>
      </c>
      <c r="BC400" s="71">
        <f t="shared" si="15"/>
        <v>0</v>
      </c>
      <c r="BD400" s="71">
        <f t="shared" si="15"/>
        <v>0</v>
      </c>
    </row>
    <row r="401" spans="1:56" ht="12.75">
      <c r="A401" s="57"/>
      <c r="B401" s="57"/>
      <c r="C401" s="57"/>
      <c r="D401" s="57" t="s">
        <v>572</v>
      </c>
      <c r="E401" s="57"/>
      <c r="F401" s="57"/>
      <c r="G401" s="71">
        <f>IF(G390&gt;=43.4,0,IF(G390&lt;=26.4,10,10*(43.4-G390)/(43.4-26.4)))</f>
        <v>10</v>
      </c>
      <c r="H401" s="71">
        <f>IF(H390&gt;=43.4,0,IF(H390&lt;=26.4,10,10*(43.4-H390)/(43.4-26.4)))</f>
        <v>8.535947712418302</v>
      </c>
      <c r="I401" s="71">
        <f aca="true" t="shared" si="16" ref="I401:BD401">IF(I390&gt;=43.4,0,IF(I390&lt;=26.4,10,10*(43.4-I390)/(43.4-26.4)))</f>
        <v>10</v>
      </c>
      <c r="J401" s="71" t="e">
        <f t="shared" si="16"/>
        <v>#DIV/0!</v>
      </c>
      <c r="K401" s="71" t="e">
        <f t="shared" si="16"/>
        <v>#DIV/0!</v>
      </c>
      <c r="L401" s="71" t="e">
        <f t="shared" si="16"/>
        <v>#DIV/0!</v>
      </c>
      <c r="M401" s="71" t="e">
        <f t="shared" si="16"/>
        <v>#DIV/0!</v>
      </c>
      <c r="N401" s="71" t="e">
        <f t="shared" si="16"/>
        <v>#DIV/0!</v>
      </c>
      <c r="O401" s="71" t="e">
        <f t="shared" si="16"/>
        <v>#DIV/0!</v>
      </c>
      <c r="P401" s="71" t="e">
        <f t="shared" si="16"/>
        <v>#DIV/0!</v>
      </c>
      <c r="Q401" s="71" t="e">
        <f t="shared" si="16"/>
        <v>#DIV/0!</v>
      </c>
      <c r="R401" s="71" t="e">
        <f t="shared" si="16"/>
        <v>#DIV/0!</v>
      </c>
      <c r="S401" s="71" t="e">
        <f t="shared" si="16"/>
        <v>#DIV/0!</v>
      </c>
      <c r="T401" s="71" t="e">
        <f t="shared" si="16"/>
        <v>#DIV/0!</v>
      </c>
      <c r="U401" s="71" t="e">
        <f t="shared" si="16"/>
        <v>#DIV/0!</v>
      </c>
      <c r="V401" s="71" t="e">
        <f t="shared" si="16"/>
        <v>#DIV/0!</v>
      </c>
      <c r="W401" s="71" t="e">
        <f t="shared" si="16"/>
        <v>#DIV/0!</v>
      </c>
      <c r="X401" s="71" t="e">
        <f t="shared" si="16"/>
        <v>#DIV/0!</v>
      </c>
      <c r="Y401" s="71" t="e">
        <f t="shared" si="16"/>
        <v>#DIV/0!</v>
      </c>
      <c r="Z401" s="71" t="e">
        <f t="shared" si="16"/>
        <v>#DIV/0!</v>
      </c>
      <c r="AA401" s="71" t="e">
        <f t="shared" si="16"/>
        <v>#DIV/0!</v>
      </c>
      <c r="AB401" s="71" t="e">
        <f t="shared" si="16"/>
        <v>#DIV/0!</v>
      </c>
      <c r="AC401" s="71" t="e">
        <f t="shared" si="16"/>
        <v>#DIV/0!</v>
      </c>
      <c r="AD401" s="71" t="e">
        <f t="shared" si="16"/>
        <v>#DIV/0!</v>
      </c>
      <c r="AE401" s="71" t="e">
        <f t="shared" si="16"/>
        <v>#DIV/0!</v>
      </c>
      <c r="AF401" s="71" t="e">
        <f t="shared" si="16"/>
        <v>#DIV/0!</v>
      </c>
      <c r="AG401" s="71" t="e">
        <f t="shared" si="16"/>
        <v>#DIV/0!</v>
      </c>
      <c r="AH401" s="71" t="e">
        <f t="shared" si="16"/>
        <v>#DIV/0!</v>
      </c>
      <c r="AI401" s="71" t="e">
        <f t="shared" si="16"/>
        <v>#DIV/0!</v>
      </c>
      <c r="AJ401" s="71" t="e">
        <f t="shared" si="16"/>
        <v>#DIV/0!</v>
      </c>
      <c r="AK401" s="71" t="e">
        <f t="shared" si="16"/>
        <v>#DIV/0!</v>
      </c>
      <c r="AL401" s="71" t="e">
        <f t="shared" si="16"/>
        <v>#DIV/0!</v>
      </c>
      <c r="AM401" s="71" t="e">
        <f t="shared" si="16"/>
        <v>#DIV/0!</v>
      </c>
      <c r="AN401" s="71" t="e">
        <f t="shared" si="16"/>
        <v>#DIV/0!</v>
      </c>
      <c r="AO401" s="71" t="e">
        <f t="shared" si="16"/>
        <v>#DIV/0!</v>
      </c>
      <c r="AP401" s="71" t="e">
        <f t="shared" si="16"/>
        <v>#DIV/0!</v>
      </c>
      <c r="AQ401" s="71" t="e">
        <f t="shared" si="16"/>
        <v>#DIV/0!</v>
      </c>
      <c r="AR401" s="71" t="e">
        <f t="shared" si="16"/>
        <v>#DIV/0!</v>
      </c>
      <c r="AS401" s="71" t="e">
        <f t="shared" si="16"/>
        <v>#DIV/0!</v>
      </c>
      <c r="AT401" s="71" t="e">
        <f t="shared" si="16"/>
        <v>#DIV/0!</v>
      </c>
      <c r="AU401" s="71" t="e">
        <f t="shared" si="16"/>
        <v>#DIV/0!</v>
      </c>
      <c r="AV401" s="71" t="e">
        <f t="shared" si="16"/>
        <v>#DIV/0!</v>
      </c>
      <c r="AW401" s="71" t="e">
        <f t="shared" si="16"/>
        <v>#DIV/0!</v>
      </c>
      <c r="AX401" s="71" t="e">
        <f t="shared" si="16"/>
        <v>#DIV/0!</v>
      </c>
      <c r="AY401" s="71" t="e">
        <f t="shared" si="16"/>
        <v>#DIV/0!</v>
      </c>
      <c r="AZ401" s="71" t="e">
        <f t="shared" si="16"/>
        <v>#DIV/0!</v>
      </c>
      <c r="BA401" s="71" t="e">
        <f t="shared" si="16"/>
        <v>#DIV/0!</v>
      </c>
      <c r="BB401" s="71" t="e">
        <f t="shared" si="16"/>
        <v>#DIV/0!</v>
      </c>
      <c r="BC401" s="71" t="e">
        <f t="shared" si="16"/>
        <v>#DIV/0!</v>
      </c>
      <c r="BD401" s="71" t="e">
        <f t="shared" si="16"/>
        <v>#DIV/0!</v>
      </c>
    </row>
    <row r="402" spans="1:56" ht="12.75">
      <c r="A402" s="57"/>
      <c r="B402" s="57"/>
      <c r="C402" s="57"/>
      <c r="D402" s="57" t="s">
        <v>352</v>
      </c>
      <c r="E402" s="57"/>
      <c r="F402" s="57"/>
      <c r="G402" s="71">
        <f>IF(G391&gt;=34.1,0,IF(G391&lt;=18.7,10,10*(34.1-G391)/(34.1-18.7)))</f>
        <v>8.890803074476544</v>
      </c>
      <c r="H402" s="71">
        <f>IF(H391&gt;=34.1,0,IF(H391&lt;=18.7,10,10*(34.1-H391)/(34.1-18.7)))</f>
        <v>10</v>
      </c>
      <c r="I402" s="71">
        <f aca="true" t="shared" si="17" ref="I402:BD402">IF(I391&gt;=34.1,0,IF(I391&lt;=18.7,10,10*(34.1-I391)/(34.1-18.7)))</f>
        <v>10</v>
      </c>
      <c r="J402" s="71" t="e">
        <f t="shared" si="17"/>
        <v>#DIV/0!</v>
      </c>
      <c r="K402" s="71" t="e">
        <f t="shared" si="17"/>
        <v>#DIV/0!</v>
      </c>
      <c r="L402" s="71" t="e">
        <f t="shared" si="17"/>
        <v>#DIV/0!</v>
      </c>
      <c r="M402" s="71" t="e">
        <f t="shared" si="17"/>
        <v>#DIV/0!</v>
      </c>
      <c r="N402" s="71" t="e">
        <f t="shared" si="17"/>
        <v>#DIV/0!</v>
      </c>
      <c r="O402" s="71" t="e">
        <f t="shared" si="17"/>
        <v>#DIV/0!</v>
      </c>
      <c r="P402" s="71" t="e">
        <f t="shared" si="17"/>
        <v>#DIV/0!</v>
      </c>
      <c r="Q402" s="71" t="e">
        <f t="shared" si="17"/>
        <v>#DIV/0!</v>
      </c>
      <c r="R402" s="71" t="e">
        <f t="shared" si="17"/>
        <v>#DIV/0!</v>
      </c>
      <c r="S402" s="71" t="e">
        <f t="shared" si="17"/>
        <v>#DIV/0!</v>
      </c>
      <c r="T402" s="71" t="e">
        <f t="shared" si="17"/>
        <v>#DIV/0!</v>
      </c>
      <c r="U402" s="71" t="e">
        <f t="shared" si="17"/>
        <v>#DIV/0!</v>
      </c>
      <c r="V402" s="71" t="e">
        <f t="shared" si="17"/>
        <v>#DIV/0!</v>
      </c>
      <c r="W402" s="71" t="e">
        <f t="shared" si="17"/>
        <v>#DIV/0!</v>
      </c>
      <c r="X402" s="71" t="e">
        <f t="shared" si="17"/>
        <v>#DIV/0!</v>
      </c>
      <c r="Y402" s="71" t="e">
        <f t="shared" si="17"/>
        <v>#DIV/0!</v>
      </c>
      <c r="Z402" s="71" t="e">
        <f t="shared" si="17"/>
        <v>#DIV/0!</v>
      </c>
      <c r="AA402" s="71" t="e">
        <f t="shared" si="17"/>
        <v>#DIV/0!</v>
      </c>
      <c r="AB402" s="71" t="e">
        <f t="shared" si="17"/>
        <v>#DIV/0!</v>
      </c>
      <c r="AC402" s="71" t="e">
        <f t="shared" si="17"/>
        <v>#DIV/0!</v>
      </c>
      <c r="AD402" s="71" t="e">
        <f t="shared" si="17"/>
        <v>#DIV/0!</v>
      </c>
      <c r="AE402" s="71" t="e">
        <f t="shared" si="17"/>
        <v>#DIV/0!</v>
      </c>
      <c r="AF402" s="71" t="e">
        <f t="shared" si="17"/>
        <v>#DIV/0!</v>
      </c>
      <c r="AG402" s="71" t="e">
        <f t="shared" si="17"/>
        <v>#DIV/0!</v>
      </c>
      <c r="AH402" s="71" t="e">
        <f t="shared" si="17"/>
        <v>#DIV/0!</v>
      </c>
      <c r="AI402" s="71" t="e">
        <f t="shared" si="17"/>
        <v>#DIV/0!</v>
      </c>
      <c r="AJ402" s="71" t="e">
        <f t="shared" si="17"/>
        <v>#DIV/0!</v>
      </c>
      <c r="AK402" s="71" t="e">
        <f t="shared" si="17"/>
        <v>#DIV/0!</v>
      </c>
      <c r="AL402" s="71" t="e">
        <f t="shared" si="17"/>
        <v>#DIV/0!</v>
      </c>
      <c r="AM402" s="71" t="e">
        <f t="shared" si="17"/>
        <v>#DIV/0!</v>
      </c>
      <c r="AN402" s="71" t="e">
        <f t="shared" si="17"/>
        <v>#DIV/0!</v>
      </c>
      <c r="AO402" s="71" t="e">
        <f t="shared" si="17"/>
        <v>#DIV/0!</v>
      </c>
      <c r="AP402" s="71" t="e">
        <f t="shared" si="17"/>
        <v>#DIV/0!</v>
      </c>
      <c r="AQ402" s="71" t="e">
        <f t="shared" si="17"/>
        <v>#DIV/0!</v>
      </c>
      <c r="AR402" s="71" t="e">
        <f t="shared" si="17"/>
        <v>#DIV/0!</v>
      </c>
      <c r="AS402" s="71" t="e">
        <f t="shared" si="17"/>
        <v>#DIV/0!</v>
      </c>
      <c r="AT402" s="71" t="e">
        <f t="shared" si="17"/>
        <v>#DIV/0!</v>
      </c>
      <c r="AU402" s="71" t="e">
        <f t="shared" si="17"/>
        <v>#DIV/0!</v>
      </c>
      <c r="AV402" s="71" t="e">
        <f t="shared" si="17"/>
        <v>#DIV/0!</v>
      </c>
      <c r="AW402" s="71" t="e">
        <f t="shared" si="17"/>
        <v>#DIV/0!</v>
      </c>
      <c r="AX402" s="71" t="e">
        <f t="shared" si="17"/>
        <v>#DIV/0!</v>
      </c>
      <c r="AY402" s="71" t="e">
        <f t="shared" si="17"/>
        <v>#DIV/0!</v>
      </c>
      <c r="AZ402" s="71" t="e">
        <f t="shared" si="17"/>
        <v>#DIV/0!</v>
      </c>
      <c r="BA402" s="71" t="e">
        <f t="shared" si="17"/>
        <v>#DIV/0!</v>
      </c>
      <c r="BB402" s="71" t="e">
        <f t="shared" si="17"/>
        <v>#DIV/0!</v>
      </c>
      <c r="BC402" s="71" t="e">
        <f t="shared" si="17"/>
        <v>#DIV/0!</v>
      </c>
      <c r="BD402" s="71" t="e">
        <f t="shared" si="17"/>
        <v>#DIV/0!</v>
      </c>
    </row>
    <row r="403" spans="1:56" ht="12.75">
      <c r="A403" s="57"/>
      <c r="B403" s="57"/>
      <c r="C403" s="57"/>
      <c r="D403" s="57" t="s">
        <v>353</v>
      </c>
      <c r="E403" s="57"/>
      <c r="F403" s="57"/>
      <c r="G403" s="71">
        <f>IF(G392&lt;=0,0,IF(G392&gt;=2.7,10,10*(G392-0)/(2.7-0)))</f>
        <v>0</v>
      </c>
      <c r="H403" s="71">
        <f>IF(H392&lt;=0,0,IF(H392&gt;=2.7,10,10*(H392-0)/(2.7-0)))</f>
        <v>0.7407407407407407</v>
      </c>
      <c r="I403" s="71">
        <f aca="true" t="shared" si="18" ref="I403:BD403">IF(I392&lt;=0,0,IF(I392&gt;=2.7,10,10*(I392-0)/(2.7-0)))</f>
        <v>10</v>
      </c>
      <c r="J403" s="71">
        <f t="shared" si="18"/>
        <v>0</v>
      </c>
      <c r="K403" s="71">
        <f t="shared" si="18"/>
        <v>0</v>
      </c>
      <c r="L403" s="71">
        <f t="shared" si="18"/>
        <v>0</v>
      </c>
      <c r="M403" s="71">
        <f t="shared" si="18"/>
        <v>0</v>
      </c>
      <c r="N403" s="71">
        <f t="shared" si="18"/>
        <v>0</v>
      </c>
      <c r="O403" s="71">
        <f t="shared" si="18"/>
        <v>0</v>
      </c>
      <c r="P403" s="71">
        <f t="shared" si="18"/>
        <v>0</v>
      </c>
      <c r="Q403" s="71">
        <f t="shared" si="18"/>
        <v>0</v>
      </c>
      <c r="R403" s="71">
        <f t="shared" si="18"/>
        <v>0</v>
      </c>
      <c r="S403" s="71">
        <f t="shared" si="18"/>
        <v>0</v>
      </c>
      <c r="T403" s="71">
        <f t="shared" si="18"/>
        <v>0</v>
      </c>
      <c r="U403" s="71">
        <f t="shared" si="18"/>
        <v>0</v>
      </c>
      <c r="V403" s="71">
        <f t="shared" si="18"/>
        <v>0</v>
      </c>
      <c r="W403" s="71">
        <f t="shared" si="18"/>
        <v>0</v>
      </c>
      <c r="X403" s="71">
        <f t="shared" si="18"/>
        <v>0</v>
      </c>
      <c r="Y403" s="71">
        <f t="shared" si="18"/>
        <v>0</v>
      </c>
      <c r="Z403" s="71">
        <f t="shared" si="18"/>
        <v>0</v>
      </c>
      <c r="AA403" s="71">
        <f t="shared" si="18"/>
        <v>0</v>
      </c>
      <c r="AB403" s="71">
        <f t="shared" si="18"/>
        <v>0</v>
      </c>
      <c r="AC403" s="71">
        <f t="shared" si="18"/>
        <v>0</v>
      </c>
      <c r="AD403" s="71">
        <f t="shared" si="18"/>
        <v>0</v>
      </c>
      <c r="AE403" s="71">
        <f t="shared" si="18"/>
        <v>0</v>
      </c>
      <c r="AF403" s="71">
        <f t="shared" si="18"/>
        <v>0</v>
      </c>
      <c r="AG403" s="71">
        <f t="shared" si="18"/>
        <v>0</v>
      </c>
      <c r="AH403" s="71">
        <f t="shared" si="18"/>
        <v>0</v>
      </c>
      <c r="AI403" s="71">
        <f t="shared" si="18"/>
        <v>0</v>
      </c>
      <c r="AJ403" s="71">
        <f t="shared" si="18"/>
        <v>0</v>
      </c>
      <c r="AK403" s="71">
        <f t="shared" si="18"/>
        <v>0</v>
      </c>
      <c r="AL403" s="71">
        <f t="shared" si="18"/>
        <v>0</v>
      </c>
      <c r="AM403" s="71">
        <f t="shared" si="18"/>
        <v>0</v>
      </c>
      <c r="AN403" s="71">
        <f t="shared" si="18"/>
        <v>0</v>
      </c>
      <c r="AO403" s="71">
        <f t="shared" si="18"/>
        <v>0</v>
      </c>
      <c r="AP403" s="71">
        <f t="shared" si="18"/>
        <v>0</v>
      </c>
      <c r="AQ403" s="71">
        <f t="shared" si="18"/>
        <v>0</v>
      </c>
      <c r="AR403" s="71">
        <f t="shared" si="18"/>
        <v>0</v>
      </c>
      <c r="AS403" s="71">
        <f t="shared" si="18"/>
        <v>0</v>
      </c>
      <c r="AT403" s="71">
        <f t="shared" si="18"/>
        <v>0</v>
      </c>
      <c r="AU403" s="71">
        <f t="shared" si="18"/>
        <v>0</v>
      </c>
      <c r="AV403" s="71">
        <f t="shared" si="18"/>
        <v>0</v>
      </c>
      <c r="AW403" s="71">
        <f t="shared" si="18"/>
        <v>0</v>
      </c>
      <c r="AX403" s="71">
        <f t="shared" si="18"/>
        <v>0</v>
      </c>
      <c r="AY403" s="71">
        <f t="shared" si="18"/>
        <v>0</v>
      </c>
      <c r="AZ403" s="71">
        <f t="shared" si="18"/>
        <v>0</v>
      </c>
      <c r="BA403" s="71">
        <f t="shared" si="18"/>
        <v>0</v>
      </c>
      <c r="BB403" s="71">
        <f t="shared" si="18"/>
        <v>0</v>
      </c>
      <c r="BC403" s="71">
        <f t="shared" si="18"/>
        <v>0</v>
      </c>
      <c r="BD403" s="71">
        <f t="shared" si="18"/>
        <v>0</v>
      </c>
    </row>
    <row r="404" spans="1:56" ht="12.75">
      <c r="A404" s="57"/>
      <c r="B404" s="57"/>
      <c r="C404" s="57"/>
      <c r="D404" s="57" t="s">
        <v>354</v>
      </c>
      <c r="E404" s="57"/>
      <c r="F404" s="57"/>
      <c r="G404" s="71">
        <f>IF(G393&gt;=65.9,0,IF(G393&lt;=42.9,10,10*(65.9-G393)/(65.9-42.9)))</f>
        <v>10</v>
      </c>
      <c r="H404" s="71">
        <f>IF(H393&gt;=65.9,0,IF(H393&lt;=42.9,10,10*(65.9-H393)/(65.9-42.9)))</f>
        <v>0.652173913043478</v>
      </c>
      <c r="I404" s="71">
        <f aca="true" t="shared" si="19" ref="I404:BD404">IF(I393&gt;=65.9,0,IF(I393&lt;=42.9,10,10*(65.9-I393)/(65.9-42.9)))</f>
        <v>9.347826086956522</v>
      </c>
      <c r="J404" s="71" t="e">
        <f t="shared" si="19"/>
        <v>#NUM!</v>
      </c>
      <c r="K404" s="71" t="e">
        <f t="shared" si="19"/>
        <v>#NUM!</v>
      </c>
      <c r="L404" s="71" t="e">
        <f t="shared" si="19"/>
        <v>#NUM!</v>
      </c>
      <c r="M404" s="71" t="e">
        <f t="shared" si="19"/>
        <v>#NUM!</v>
      </c>
      <c r="N404" s="71" t="e">
        <f t="shared" si="19"/>
        <v>#NUM!</v>
      </c>
      <c r="O404" s="71" t="e">
        <f t="shared" si="19"/>
        <v>#NUM!</v>
      </c>
      <c r="P404" s="71" t="e">
        <f t="shared" si="19"/>
        <v>#NUM!</v>
      </c>
      <c r="Q404" s="71" t="e">
        <f t="shared" si="19"/>
        <v>#NUM!</v>
      </c>
      <c r="R404" s="71" t="e">
        <f t="shared" si="19"/>
        <v>#NUM!</v>
      </c>
      <c r="S404" s="71" t="e">
        <f t="shared" si="19"/>
        <v>#NUM!</v>
      </c>
      <c r="T404" s="71" t="e">
        <f t="shared" si="19"/>
        <v>#NUM!</v>
      </c>
      <c r="U404" s="71" t="e">
        <f t="shared" si="19"/>
        <v>#NUM!</v>
      </c>
      <c r="V404" s="71" t="e">
        <f t="shared" si="19"/>
        <v>#NUM!</v>
      </c>
      <c r="W404" s="71" t="e">
        <f t="shared" si="19"/>
        <v>#NUM!</v>
      </c>
      <c r="X404" s="71" t="e">
        <f t="shared" si="19"/>
        <v>#NUM!</v>
      </c>
      <c r="Y404" s="71" t="e">
        <f t="shared" si="19"/>
        <v>#NUM!</v>
      </c>
      <c r="Z404" s="71" t="e">
        <f t="shared" si="19"/>
        <v>#NUM!</v>
      </c>
      <c r="AA404" s="71" t="e">
        <f t="shared" si="19"/>
        <v>#NUM!</v>
      </c>
      <c r="AB404" s="71" t="e">
        <f t="shared" si="19"/>
        <v>#NUM!</v>
      </c>
      <c r="AC404" s="71" t="e">
        <f t="shared" si="19"/>
        <v>#NUM!</v>
      </c>
      <c r="AD404" s="71" t="e">
        <f t="shared" si="19"/>
        <v>#NUM!</v>
      </c>
      <c r="AE404" s="71" t="e">
        <f t="shared" si="19"/>
        <v>#NUM!</v>
      </c>
      <c r="AF404" s="71" t="e">
        <f t="shared" si="19"/>
        <v>#NUM!</v>
      </c>
      <c r="AG404" s="71" t="e">
        <f t="shared" si="19"/>
        <v>#NUM!</v>
      </c>
      <c r="AH404" s="71" t="e">
        <f t="shared" si="19"/>
        <v>#NUM!</v>
      </c>
      <c r="AI404" s="71" t="e">
        <f t="shared" si="19"/>
        <v>#NUM!</v>
      </c>
      <c r="AJ404" s="71" t="e">
        <f t="shared" si="19"/>
        <v>#NUM!</v>
      </c>
      <c r="AK404" s="71" t="e">
        <f t="shared" si="19"/>
        <v>#NUM!</v>
      </c>
      <c r="AL404" s="71" t="e">
        <f t="shared" si="19"/>
        <v>#NUM!</v>
      </c>
      <c r="AM404" s="71" t="e">
        <f t="shared" si="19"/>
        <v>#NUM!</v>
      </c>
      <c r="AN404" s="71" t="e">
        <f t="shared" si="19"/>
        <v>#NUM!</v>
      </c>
      <c r="AO404" s="71" t="e">
        <f t="shared" si="19"/>
        <v>#NUM!</v>
      </c>
      <c r="AP404" s="71" t="e">
        <f t="shared" si="19"/>
        <v>#NUM!</v>
      </c>
      <c r="AQ404" s="71" t="e">
        <f t="shared" si="19"/>
        <v>#NUM!</v>
      </c>
      <c r="AR404" s="71" t="e">
        <f t="shared" si="19"/>
        <v>#NUM!</v>
      </c>
      <c r="AS404" s="71" t="e">
        <f t="shared" si="19"/>
        <v>#NUM!</v>
      </c>
      <c r="AT404" s="71" t="e">
        <f t="shared" si="19"/>
        <v>#NUM!</v>
      </c>
      <c r="AU404" s="71" t="e">
        <f t="shared" si="19"/>
        <v>#NUM!</v>
      </c>
      <c r="AV404" s="71" t="e">
        <f t="shared" si="19"/>
        <v>#NUM!</v>
      </c>
      <c r="AW404" s="71" t="e">
        <f t="shared" si="19"/>
        <v>#NUM!</v>
      </c>
      <c r="AX404" s="71" t="e">
        <f t="shared" si="19"/>
        <v>#NUM!</v>
      </c>
      <c r="AY404" s="71" t="e">
        <f t="shared" si="19"/>
        <v>#NUM!</v>
      </c>
      <c r="AZ404" s="71" t="e">
        <f t="shared" si="19"/>
        <v>#NUM!</v>
      </c>
      <c r="BA404" s="71" t="e">
        <f t="shared" si="19"/>
        <v>#NUM!</v>
      </c>
      <c r="BB404" s="71" t="e">
        <f t="shared" si="19"/>
        <v>#NUM!</v>
      </c>
      <c r="BC404" s="71" t="e">
        <f t="shared" si="19"/>
        <v>#NUM!</v>
      </c>
      <c r="BD404" s="71" t="e">
        <f t="shared" si="19"/>
        <v>#NUM!</v>
      </c>
    </row>
    <row r="405" spans="1:56" ht="12.75">
      <c r="A405" s="57"/>
      <c r="B405" s="57"/>
      <c r="C405" s="57"/>
      <c r="D405" s="57" t="s">
        <v>355</v>
      </c>
      <c r="E405" s="57"/>
      <c r="F405" s="57"/>
      <c r="G405" s="71">
        <f>IF(G394&gt;=5.79,0,IF(G394&lt;=4.05,10,10*(5.79-G394)/(5.79-4.05)))</f>
        <v>6.5632183908045985</v>
      </c>
      <c r="H405" s="71">
        <f>IF(H394&gt;=5.79,0,IF(H394&lt;=4.05,10,10*(5.79-H394)/(5.79-4.05)))</f>
        <v>2.057471264367814</v>
      </c>
      <c r="I405" s="71">
        <f aca="true" t="shared" si="20" ref="I405:BD405">IF(I394&gt;=5.79,0,IF(I394&lt;=4.05,10,10*(5.79-I394)/(5.79-4.05)))</f>
        <v>10</v>
      </c>
      <c r="J405" s="71">
        <f t="shared" si="20"/>
        <v>10</v>
      </c>
      <c r="K405" s="71">
        <f t="shared" si="20"/>
        <v>10</v>
      </c>
      <c r="L405" s="71">
        <f t="shared" si="20"/>
        <v>10</v>
      </c>
      <c r="M405" s="71">
        <f t="shared" si="20"/>
        <v>10</v>
      </c>
      <c r="N405" s="71">
        <f t="shared" si="20"/>
        <v>10</v>
      </c>
      <c r="O405" s="71">
        <f t="shared" si="20"/>
        <v>10</v>
      </c>
      <c r="P405" s="71">
        <f t="shared" si="20"/>
        <v>10</v>
      </c>
      <c r="Q405" s="71">
        <f t="shared" si="20"/>
        <v>10</v>
      </c>
      <c r="R405" s="71">
        <f t="shared" si="20"/>
        <v>10</v>
      </c>
      <c r="S405" s="71">
        <f t="shared" si="20"/>
        <v>10</v>
      </c>
      <c r="T405" s="71">
        <f t="shared" si="20"/>
        <v>10</v>
      </c>
      <c r="U405" s="71">
        <f t="shared" si="20"/>
        <v>10</v>
      </c>
      <c r="V405" s="71">
        <f t="shared" si="20"/>
        <v>10</v>
      </c>
      <c r="W405" s="71">
        <f t="shared" si="20"/>
        <v>10</v>
      </c>
      <c r="X405" s="71">
        <f t="shared" si="20"/>
        <v>10</v>
      </c>
      <c r="Y405" s="71">
        <f t="shared" si="20"/>
        <v>10</v>
      </c>
      <c r="Z405" s="71">
        <f t="shared" si="20"/>
        <v>10</v>
      </c>
      <c r="AA405" s="71">
        <f t="shared" si="20"/>
        <v>10</v>
      </c>
      <c r="AB405" s="71">
        <f t="shared" si="20"/>
        <v>10</v>
      </c>
      <c r="AC405" s="71">
        <f t="shared" si="20"/>
        <v>10</v>
      </c>
      <c r="AD405" s="71">
        <f t="shared" si="20"/>
        <v>10</v>
      </c>
      <c r="AE405" s="71">
        <f t="shared" si="20"/>
        <v>10</v>
      </c>
      <c r="AF405" s="71">
        <f t="shared" si="20"/>
        <v>10</v>
      </c>
      <c r="AG405" s="71">
        <f t="shared" si="20"/>
        <v>10</v>
      </c>
      <c r="AH405" s="71">
        <f t="shared" si="20"/>
        <v>10</v>
      </c>
      <c r="AI405" s="71">
        <f t="shared" si="20"/>
        <v>10</v>
      </c>
      <c r="AJ405" s="71">
        <f t="shared" si="20"/>
        <v>10</v>
      </c>
      <c r="AK405" s="71">
        <f t="shared" si="20"/>
        <v>10</v>
      </c>
      <c r="AL405" s="71">
        <f t="shared" si="20"/>
        <v>10</v>
      </c>
      <c r="AM405" s="71">
        <f t="shared" si="20"/>
        <v>10</v>
      </c>
      <c r="AN405" s="71">
        <f t="shared" si="20"/>
        <v>10</v>
      </c>
      <c r="AO405" s="71">
        <f t="shared" si="20"/>
        <v>10</v>
      </c>
      <c r="AP405" s="71">
        <f t="shared" si="20"/>
        <v>10</v>
      </c>
      <c r="AQ405" s="71">
        <f t="shared" si="20"/>
        <v>10</v>
      </c>
      <c r="AR405" s="71">
        <f t="shared" si="20"/>
        <v>10</v>
      </c>
      <c r="AS405" s="71">
        <f t="shared" si="20"/>
        <v>10</v>
      </c>
      <c r="AT405" s="71">
        <f t="shared" si="20"/>
        <v>10</v>
      </c>
      <c r="AU405" s="71">
        <f t="shared" si="20"/>
        <v>10</v>
      </c>
      <c r="AV405" s="71">
        <f t="shared" si="20"/>
        <v>10</v>
      </c>
      <c r="AW405" s="71">
        <f t="shared" si="20"/>
        <v>10</v>
      </c>
      <c r="AX405" s="71">
        <f t="shared" si="20"/>
        <v>10</v>
      </c>
      <c r="AY405" s="71">
        <f t="shared" si="20"/>
        <v>10</v>
      </c>
      <c r="AZ405" s="71">
        <f t="shared" si="20"/>
        <v>10</v>
      </c>
      <c r="BA405" s="71">
        <f t="shared" si="20"/>
        <v>10</v>
      </c>
      <c r="BB405" s="71">
        <f t="shared" si="20"/>
        <v>10</v>
      </c>
      <c r="BC405" s="71">
        <f t="shared" si="20"/>
        <v>10</v>
      </c>
      <c r="BD405" s="71">
        <f t="shared" si="20"/>
        <v>10</v>
      </c>
    </row>
    <row r="406" spans="1:56" ht="12.75">
      <c r="A406" s="73"/>
      <c r="B406" s="73"/>
      <c r="C406" s="73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</row>
    <row r="407" spans="1:56" ht="12.75">
      <c r="A407" s="57"/>
      <c r="B407" s="57"/>
      <c r="C407" s="57"/>
      <c r="D407" s="74" t="s">
        <v>573</v>
      </c>
      <c r="E407" s="75"/>
      <c r="F407" s="75"/>
      <c r="G407" s="76">
        <f>SUM(G396:G405)</f>
        <v>77.6206881319478</v>
      </c>
      <c r="H407" s="76">
        <f>SUM(H396:H405)</f>
        <v>55.819666963903664</v>
      </c>
      <c r="I407" s="76">
        <f aca="true" t="shared" si="21" ref="I407:BD407">SUM(I396:I405)</f>
        <v>95.34782608695652</v>
      </c>
      <c r="J407" s="76" t="e">
        <f t="shared" si="21"/>
        <v>#DIV/0!</v>
      </c>
      <c r="K407" s="76" t="e">
        <f t="shared" si="21"/>
        <v>#DIV/0!</v>
      </c>
      <c r="L407" s="76" t="e">
        <f t="shared" si="21"/>
        <v>#DIV/0!</v>
      </c>
      <c r="M407" s="76" t="e">
        <f t="shared" si="21"/>
        <v>#DIV/0!</v>
      </c>
      <c r="N407" s="76" t="e">
        <f t="shared" si="21"/>
        <v>#DIV/0!</v>
      </c>
      <c r="O407" s="76" t="e">
        <f t="shared" si="21"/>
        <v>#DIV/0!</v>
      </c>
      <c r="P407" s="76" t="e">
        <f t="shared" si="21"/>
        <v>#DIV/0!</v>
      </c>
      <c r="Q407" s="76" t="e">
        <f t="shared" si="21"/>
        <v>#DIV/0!</v>
      </c>
      <c r="R407" s="76" t="e">
        <f t="shared" si="21"/>
        <v>#DIV/0!</v>
      </c>
      <c r="S407" s="76" t="e">
        <f t="shared" si="21"/>
        <v>#DIV/0!</v>
      </c>
      <c r="T407" s="76" t="e">
        <f t="shared" si="21"/>
        <v>#DIV/0!</v>
      </c>
      <c r="U407" s="76" t="e">
        <f t="shared" si="21"/>
        <v>#DIV/0!</v>
      </c>
      <c r="V407" s="76" t="e">
        <f t="shared" si="21"/>
        <v>#DIV/0!</v>
      </c>
      <c r="W407" s="76" t="e">
        <f t="shared" si="21"/>
        <v>#DIV/0!</v>
      </c>
      <c r="X407" s="76" t="e">
        <f t="shared" si="21"/>
        <v>#DIV/0!</v>
      </c>
      <c r="Y407" s="76" t="e">
        <f t="shared" si="21"/>
        <v>#DIV/0!</v>
      </c>
      <c r="Z407" s="76" t="e">
        <f t="shared" si="21"/>
        <v>#DIV/0!</v>
      </c>
      <c r="AA407" s="76" t="e">
        <f t="shared" si="21"/>
        <v>#DIV/0!</v>
      </c>
      <c r="AB407" s="76" t="e">
        <f t="shared" si="21"/>
        <v>#DIV/0!</v>
      </c>
      <c r="AC407" s="76" t="e">
        <f t="shared" si="21"/>
        <v>#DIV/0!</v>
      </c>
      <c r="AD407" s="76" t="e">
        <f t="shared" si="21"/>
        <v>#DIV/0!</v>
      </c>
      <c r="AE407" s="76" t="e">
        <f t="shared" si="21"/>
        <v>#DIV/0!</v>
      </c>
      <c r="AF407" s="76" t="e">
        <f t="shared" si="21"/>
        <v>#DIV/0!</v>
      </c>
      <c r="AG407" s="76" t="e">
        <f t="shared" si="21"/>
        <v>#DIV/0!</v>
      </c>
      <c r="AH407" s="76" t="e">
        <f t="shared" si="21"/>
        <v>#DIV/0!</v>
      </c>
      <c r="AI407" s="76" t="e">
        <f t="shared" si="21"/>
        <v>#DIV/0!</v>
      </c>
      <c r="AJ407" s="76" t="e">
        <f t="shared" si="21"/>
        <v>#DIV/0!</v>
      </c>
      <c r="AK407" s="76" t="e">
        <f t="shared" si="21"/>
        <v>#DIV/0!</v>
      </c>
      <c r="AL407" s="76" t="e">
        <f t="shared" si="21"/>
        <v>#DIV/0!</v>
      </c>
      <c r="AM407" s="76" t="e">
        <f t="shared" si="21"/>
        <v>#DIV/0!</v>
      </c>
      <c r="AN407" s="76" t="e">
        <f t="shared" si="21"/>
        <v>#DIV/0!</v>
      </c>
      <c r="AO407" s="76" t="e">
        <f t="shared" si="21"/>
        <v>#DIV/0!</v>
      </c>
      <c r="AP407" s="76" t="e">
        <f t="shared" si="21"/>
        <v>#DIV/0!</v>
      </c>
      <c r="AQ407" s="76" t="e">
        <f t="shared" si="21"/>
        <v>#DIV/0!</v>
      </c>
      <c r="AR407" s="76" t="e">
        <f t="shared" si="21"/>
        <v>#DIV/0!</v>
      </c>
      <c r="AS407" s="76" t="e">
        <f t="shared" si="21"/>
        <v>#DIV/0!</v>
      </c>
      <c r="AT407" s="76" t="e">
        <f t="shared" si="21"/>
        <v>#DIV/0!</v>
      </c>
      <c r="AU407" s="76" t="e">
        <f t="shared" si="21"/>
        <v>#DIV/0!</v>
      </c>
      <c r="AV407" s="76" t="e">
        <f t="shared" si="21"/>
        <v>#DIV/0!</v>
      </c>
      <c r="AW407" s="76" t="e">
        <f t="shared" si="21"/>
        <v>#DIV/0!</v>
      </c>
      <c r="AX407" s="76" t="e">
        <f t="shared" si="21"/>
        <v>#DIV/0!</v>
      </c>
      <c r="AY407" s="76" t="e">
        <f t="shared" si="21"/>
        <v>#DIV/0!</v>
      </c>
      <c r="AZ407" s="76" t="e">
        <f t="shared" si="21"/>
        <v>#DIV/0!</v>
      </c>
      <c r="BA407" s="76" t="e">
        <f t="shared" si="21"/>
        <v>#DIV/0!</v>
      </c>
      <c r="BB407" s="76" t="e">
        <f t="shared" si="21"/>
        <v>#DIV/0!</v>
      </c>
      <c r="BC407" s="76" t="e">
        <f t="shared" si="21"/>
        <v>#DIV/0!</v>
      </c>
      <c r="BD407" s="76" t="e">
        <f t="shared" si="21"/>
        <v>#DIV/0!</v>
      </c>
    </row>
    <row r="408" spans="1:56" ht="12.7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</row>
    <row r="409" spans="1:56" ht="12.7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</row>
    <row r="410" spans="1:56" ht="13.5" thickBo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77" t="s">
        <v>574</v>
      </c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</row>
    <row r="411" spans="1:56" ht="12.75">
      <c r="A411" s="57"/>
      <c r="B411" s="57"/>
      <c r="C411" s="78" t="s">
        <v>575</v>
      </c>
      <c r="D411" s="79"/>
      <c r="E411" s="79"/>
      <c r="F411" s="79"/>
      <c r="G411" s="80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</row>
    <row r="412" spans="1:56" ht="12.75">
      <c r="A412" s="57"/>
      <c r="B412" s="57"/>
      <c r="C412" s="81"/>
      <c r="D412" s="82" t="s">
        <v>347</v>
      </c>
      <c r="E412" s="82"/>
      <c r="F412" s="83" t="s">
        <v>359</v>
      </c>
      <c r="G412" s="84">
        <v>50</v>
      </c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</row>
    <row r="413" spans="1:56" ht="12.75">
      <c r="A413" s="57"/>
      <c r="B413" s="57"/>
      <c r="C413" s="81"/>
      <c r="D413" s="82"/>
      <c r="E413" s="82"/>
      <c r="F413" s="83" t="s">
        <v>360</v>
      </c>
      <c r="G413" s="84">
        <v>30</v>
      </c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</row>
    <row r="414" spans="1:56" ht="12.75">
      <c r="A414" s="57"/>
      <c r="B414" s="57"/>
      <c r="C414" s="81"/>
      <c r="D414" s="82"/>
      <c r="E414" s="82"/>
      <c r="F414" s="83"/>
      <c r="G414" s="84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</row>
    <row r="415" spans="1:56" ht="12.75">
      <c r="A415" s="57"/>
      <c r="B415" s="57"/>
      <c r="C415" s="81"/>
      <c r="D415" s="82" t="s">
        <v>348</v>
      </c>
      <c r="E415" s="82"/>
      <c r="F415" s="83" t="s">
        <v>359</v>
      </c>
      <c r="G415" s="84">
        <v>9</v>
      </c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</row>
    <row r="416" spans="1:56" ht="12.75">
      <c r="A416" s="57"/>
      <c r="B416" s="57"/>
      <c r="C416" s="81"/>
      <c r="D416" s="82"/>
      <c r="E416" s="82"/>
      <c r="F416" s="83" t="s">
        <v>360</v>
      </c>
      <c r="G416" s="84">
        <v>3</v>
      </c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</row>
    <row r="417" spans="1:56" ht="12.75">
      <c r="A417" s="57"/>
      <c r="B417" s="57"/>
      <c r="C417" s="81"/>
      <c r="D417" s="82"/>
      <c r="E417" s="82"/>
      <c r="F417" s="83"/>
      <c r="G417" s="84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</row>
    <row r="418" spans="1:56" ht="12.75">
      <c r="A418" s="57"/>
      <c r="B418" s="57"/>
      <c r="C418" s="81"/>
      <c r="D418" s="82" t="s">
        <v>349</v>
      </c>
      <c r="E418" s="82"/>
      <c r="F418" s="83" t="s">
        <v>359</v>
      </c>
      <c r="G418" s="84">
        <v>6</v>
      </c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</row>
    <row r="419" spans="1:56" ht="12.75">
      <c r="A419" s="57"/>
      <c r="B419" s="57"/>
      <c r="C419" s="81"/>
      <c r="D419" s="82"/>
      <c r="E419" s="82"/>
      <c r="F419" s="83" t="s">
        <v>360</v>
      </c>
      <c r="G419" s="84">
        <v>1</v>
      </c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</row>
    <row r="420" spans="1:56" ht="12.75">
      <c r="A420" s="57"/>
      <c r="B420" s="57"/>
      <c r="C420" s="81"/>
      <c r="D420" s="82"/>
      <c r="E420" s="82"/>
      <c r="F420" s="83"/>
      <c r="G420" s="84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</row>
    <row r="421" spans="1:56" ht="12.75">
      <c r="A421" s="57"/>
      <c r="B421" s="57"/>
      <c r="C421" s="81"/>
      <c r="D421" s="82" t="s">
        <v>350</v>
      </c>
      <c r="E421" s="82"/>
      <c r="F421" s="83" t="s">
        <v>359</v>
      </c>
      <c r="G421" s="84">
        <v>8</v>
      </c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</row>
    <row r="422" spans="1:56" ht="12.75">
      <c r="A422" s="57"/>
      <c r="B422" s="57"/>
      <c r="C422" s="81"/>
      <c r="D422" s="82"/>
      <c r="E422" s="82"/>
      <c r="F422" s="83" t="s">
        <v>360</v>
      </c>
      <c r="G422" s="84">
        <v>2</v>
      </c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</row>
    <row r="423" spans="1:56" ht="12.75">
      <c r="A423" s="57"/>
      <c r="B423" s="57"/>
      <c r="C423" s="81"/>
      <c r="D423" s="82"/>
      <c r="E423" s="82"/>
      <c r="F423" s="83"/>
      <c r="G423" s="84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</row>
    <row r="424" spans="1:56" ht="12.75">
      <c r="A424" s="57"/>
      <c r="B424" s="57"/>
      <c r="C424" s="81"/>
      <c r="D424" s="82" t="s">
        <v>351</v>
      </c>
      <c r="E424" s="82"/>
      <c r="F424" s="83" t="s">
        <v>359</v>
      </c>
      <c r="G424" s="84">
        <v>6</v>
      </c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</row>
    <row r="425" spans="1:56" ht="12.75">
      <c r="A425" s="57"/>
      <c r="B425" s="57"/>
      <c r="C425" s="81"/>
      <c r="D425" s="82"/>
      <c r="E425" s="82"/>
      <c r="F425" s="83" t="s">
        <v>360</v>
      </c>
      <c r="G425" s="84">
        <v>1</v>
      </c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</row>
    <row r="426" spans="1:56" ht="12.75">
      <c r="A426" s="57"/>
      <c r="B426" s="57"/>
      <c r="C426" s="81"/>
      <c r="D426" s="82"/>
      <c r="E426" s="82"/>
      <c r="F426" s="83"/>
      <c r="G426" s="84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</row>
    <row r="427" spans="1:56" ht="12.75">
      <c r="A427" s="57"/>
      <c r="B427" s="57"/>
      <c r="C427" s="81"/>
      <c r="D427" s="82" t="s">
        <v>572</v>
      </c>
      <c r="E427" s="82"/>
      <c r="F427" s="83" t="s">
        <v>359</v>
      </c>
      <c r="G427" s="85">
        <v>0.264</v>
      </c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</row>
    <row r="428" spans="1:56" ht="12.75">
      <c r="A428" s="57"/>
      <c r="B428" s="57"/>
      <c r="C428" s="81"/>
      <c r="D428" s="82"/>
      <c r="E428" s="82"/>
      <c r="F428" s="83" t="s">
        <v>360</v>
      </c>
      <c r="G428" s="86">
        <v>0.434</v>
      </c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</row>
    <row r="429" spans="1:56" ht="12.75">
      <c r="A429" s="57"/>
      <c r="B429" s="57"/>
      <c r="C429" s="81"/>
      <c r="D429" s="82"/>
      <c r="E429" s="82"/>
      <c r="F429" s="83"/>
      <c r="G429" s="84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</row>
    <row r="430" spans="1:56" ht="12.75">
      <c r="A430" s="57"/>
      <c r="B430" s="57"/>
      <c r="C430" s="81"/>
      <c r="D430" s="82" t="s">
        <v>352</v>
      </c>
      <c r="E430" s="82"/>
      <c r="F430" s="83" t="s">
        <v>359</v>
      </c>
      <c r="G430" s="87">
        <v>0.187</v>
      </c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</row>
    <row r="431" spans="1:56" ht="12.75">
      <c r="A431" s="57"/>
      <c r="B431" s="57"/>
      <c r="C431" s="81"/>
      <c r="D431" s="82"/>
      <c r="E431" s="82"/>
      <c r="F431" s="83" t="s">
        <v>360</v>
      </c>
      <c r="G431" s="87">
        <v>0.341</v>
      </c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</row>
    <row r="432" spans="1:56" ht="12.75">
      <c r="A432" s="57"/>
      <c r="B432" s="57"/>
      <c r="C432" s="81"/>
      <c r="D432" s="82"/>
      <c r="E432" s="82"/>
      <c r="F432" s="83"/>
      <c r="G432" s="84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</row>
    <row r="433" spans="1:56" ht="12.75">
      <c r="A433" s="57"/>
      <c r="B433" s="57"/>
      <c r="C433" s="81"/>
      <c r="D433" s="82" t="s">
        <v>353</v>
      </c>
      <c r="E433" s="82"/>
      <c r="F433" s="83" t="s">
        <v>359</v>
      </c>
      <c r="G433" s="87">
        <v>0.027</v>
      </c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</row>
    <row r="434" spans="1:56" ht="12.75">
      <c r="A434" s="57"/>
      <c r="B434" s="57"/>
      <c r="C434" s="81"/>
      <c r="D434" s="82"/>
      <c r="E434" s="82"/>
      <c r="F434" s="83" t="s">
        <v>360</v>
      </c>
      <c r="G434" s="88" t="s">
        <v>576</v>
      </c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</row>
    <row r="435" spans="1:56" ht="12.75">
      <c r="A435" s="57"/>
      <c r="B435" s="57"/>
      <c r="C435" s="81"/>
      <c r="D435" s="82"/>
      <c r="E435" s="82"/>
      <c r="F435" s="83"/>
      <c r="G435" s="84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</row>
    <row r="436" spans="1:56" ht="12.75">
      <c r="A436" s="57"/>
      <c r="B436" s="57"/>
      <c r="C436" s="81"/>
      <c r="D436" s="82" t="s">
        <v>354</v>
      </c>
      <c r="E436" s="82"/>
      <c r="F436" s="83" t="s">
        <v>359</v>
      </c>
      <c r="G436" s="89">
        <v>0.429</v>
      </c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</row>
    <row r="437" spans="1:56" ht="12.75">
      <c r="A437" s="57"/>
      <c r="B437" s="57"/>
      <c r="C437" s="81"/>
      <c r="D437" s="82"/>
      <c r="E437" s="82"/>
      <c r="F437" s="83" t="s">
        <v>360</v>
      </c>
      <c r="G437" s="89">
        <v>0.659</v>
      </c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</row>
    <row r="438" spans="1:56" ht="12.75">
      <c r="A438" s="57"/>
      <c r="B438" s="57"/>
      <c r="C438" s="81"/>
      <c r="D438" s="82"/>
      <c r="E438" s="82"/>
      <c r="F438" s="83"/>
      <c r="G438" s="84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</row>
    <row r="439" spans="1:56" ht="12.75">
      <c r="A439" s="57"/>
      <c r="B439" s="57"/>
      <c r="C439" s="81"/>
      <c r="D439" s="82" t="s">
        <v>355</v>
      </c>
      <c r="E439" s="82"/>
      <c r="F439" s="83" t="s">
        <v>359</v>
      </c>
      <c r="G439" s="84">
        <v>4.05</v>
      </c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</row>
    <row r="440" spans="1:56" ht="13.5" thickBot="1">
      <c r="A440" s="57"/>
      <c r="B440" s="57"/>
      <c r="C440" s="90"/>
      <c r="D440" s="91"/>
      <c r="E440" s="91"/>
      <c r="F440" s="92" t="s">
        <v>360</v>
      </c>
      <c r="G440" s="93">
        <v>5.79</v>
      </c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</row>
    <row r="441" spans="1:56" ht="12.7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Sierra Nevada Aquatic Research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Herbst</dc:creator>
  <cp:keywords/>
  <dc:description/>
  <cp:lastModifiedBy>tom suk </cp:lastModifiedBy>
  <dcterms:created xsi:type="dcterms:W3CDTF">2009-07-13T21:14:57Z</dcterms:created>
  <dcterms:modified xsi:type="dcterms:W3CDTF">2009-12-29T18:24:33Z</dcterms:modified>
  <cp:category/>
  <cp:version/>
  <cp:contentType/>
  <cp:contentStatus/>
</cp:coreProperties>
</file>